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BORE ERIC\Desktop\Nouveau dossier\DATA EPA\"/>
    </mc:Choice>
  </mc:AlternateContent>
  <xr:revisionPtr revIDLastSave="0" documentId="13_ncr:1_{0AAEA063-C361-4F12-87DF-85D7AC534C25}" xr6:coauthVersionLast="47" xr6:coauthVersionMax="47" xr10:uidLastSave="{00000000-0000-0000-0000-000000000000}"/>
  <bookViews>
    <workbookView xWindow="-108" yWindow="-108" windowWidth="23256" windowHeight="12576" tabRatio="937" activeTab="3" xr2:uid="{00000000-000D-0000-FFFF-FFFF00000000}"/>
  </bookViews>
  <sheets>
    <sheet name="SUPERFICIE" sheetId="17" r:id="rId1"/>
    <sheet name="Feuil1" sheetId="33" r:id="rId2"/>
    <sheet name="RENDEMENT" sheetId="27" r:id="rId3"/>
    <sheet name="PRODUCTION" sheetId="28" r:id="rId4"/>
    <sheet name="sup_prov" sheetId="31" r:id="rId5"/>
    <sheet name="rend_prov" sheetId="29" r:id="rId6"/>
    <sheet name="prod_prov" sheetId="32" r:id="rId7"/>
    <sheet name="codage_BD" sheetId="30" r:id="rId8"/>
  </sheets>
  <externalReferences>
    <externalReference r:id="rId9"/>
  </externalReferences>
  <definedNames>
    <definedName name="_2018max">'[1]NDVI2018-2019'!$K$1:$K$46</definedName>
    <definedName name="_2018medianMinMax">'[1]NDVI2018-2019'!$I$1:$I$46</definedName>
    <definedName name="_2018min">'[1]NDVI2018-2019'!$J$1:$J$46</definedName>
    <definedName name="_2018Moyenne">'[1]NDVI2018-2019'!$H$1:$H$46</definedName>
    <definedName name="_2019max">'[1]NDVI2018-2019'!$O$1:$O$46</definedName>
    <definedName name="_2019median">'[1]NDVI2018-2019'!$M$1:$M$46</definedName>
    <definedName name="_2019min">'[1]NDVI2018-2019'!$N$1:$N$46</definedName>
    <definedName name="_2019Moyenne">'[1]NDVI2018-2019'!$L$1:$L$46</definedName>
    <definedName name="_xlnm._FilterDatabase" localSheetId="1" hidden="1">Feuil1!$B$1:$B$73</definedName>
    <definedName name="_xlnm._FilterDatabase" localSheetId="6" hidden="1">prod_prov!$E$1:$E$578</definedName>
    <definedName name="_xlnm._FilterDatabase" localSheetId="5" hidden="1">rend_prov!$U$1:$U$587</definedName>
    <definedName name="_xlnm._FilterDatabase" localSheetId="4" hidden="1">sup_prov!$E$1:$E$1109</definedName>
    <definedName name="Campagn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0" i="28" l="1"/>
  <c r="N310" i="28"/>
  <c r="M311" i="28"/>
  <c r="N311" i="28"/>
  <c r="M312" i="28"/>
  <c r="N312" i="28"/>
  <c r="M313" i="28"/>
  <c r="N313" i="28"/>
  <c r="M314" i="28"/>
  <c r="N314" i="28"/>
  <c r="M315" i="28"/>
  <c r="N315" i="28"/>
  <c r="M316" i="28"/>
  <c r="N316" i="28"/>
  <c r="M317" i="28"/>
  <c r="N317" i="28"/>
  <c r="M318" i="28"/>
  <c r="N318" i="28"/>
  <c r="M319" i="28"/>
  <c r="N319" i="28"/>
  <c r="M320" i="28"/>
  <c r="N320" i="28"/>
  <c r="M321" i="28"/>
  <c r="N321" i="28"/>
  <c r="M322" i="28"/>
  <c r="N322" i="28"/>
  <c r="M323" i="28"/>
  <c r="N323" i="28"/>
  <c r="M324" i="28"/>
  <c r="N324" i="28"/>
  <c r="M325" i="28"/>
  <c r="N325" i="28"/>
  <c r="M326" i="28"/>
  <c r="N326" i="28"/>
  <c r="M327" i="28"/>
  <c r="N327" i="28"/>
  <c r="M328" i="28"/>
  <c r="N328" i="28"/>
  <c r="M329" i="28"/>
  <c r="N329" i="28"/>
  <c r="M330" i="28"/>
  <c r="N330" i="28"/>
  <c r="M331" i="28"/>
  <c r="N331" i="28"/>
  <c r="M332" i="28"/>
  <c r="N332" i="28"/>
  <c r="M333" i="28"/>
  <c r="N333" i="28"/>
  <c r="M334" i="28"/>
  <c r="N334" i="28"/>
  <c r="M335" i="28"/>
  <c r="N335" i="28"/>
  <c r="M336" i="28"/>
  <c r="N336" i="28"/>
  <c r="M337" i="28"/>
  <c r="N337" i="28"/>
  <c r="M338" i="28"/>
  <c r="N338" i="28"/>
  <c r="M339" i="28"/>
  <c r="N339" i="28"/>
  <c r="M340" i="28"/>
  <c r="N340" i="28"/>
  <c r="M341" i="28"/>
  <c r="N341" i="28"/>
  <c r="M342" i="28"/>
  <c r="N342" i="28"/>
  <c r="M343" i="28"/>
  <c r="N343" i="28"/>
  <c r="M344" i="28"/>
  <c r="N344" i="28"/>
  <c r="M345" i="28"/>
  <c r="N345" i="28"/>
  <c r="M346" i="28"/>
  <c r="N346" i="28"/>
  <c r="M347" i="28"/>
  <c r="N347" i="28"/>
  <c r="M348" i="28"/>
  <c r="N348" i="28"/>
  <c r="M349" i="28"/>
  <c r="N349" i="28"/>
  <c r="M350" i="28"/>
  <c r="N350" i="28"/>
  <c r="M351" i="28"/>
  <c r="N351" i="28"/>
  <c r="M352" i="28"/>
  <c r="N352" i="28"/>
  <c r="M353" i="28"/>
  <c r="N353" i="28"/>
  <c r="M354" i="28"/>
  <c r="N354" i="28"/>
  <c r="M355" i="28"/>
  <c r="N355" i="28"/>
  <c r="M356" i="28"/>
  <c r="N356" i="28"/>
  <c r="M357" i="28"/>
  <c r="N357" i="28"/>
  <c r="M358" i="28"/>
  <c r="N358" i="28"/>
  <c r="M359" i="28"/>
  <c r="N359" i="28"/>
  <c r="M360" i="28"/>
  <c r="N360" i="28"/>
  <c r="M361" i="28"/>
  <c r="N361" i="28"/>
  <c r="M362" i="28"/>
  <c r="N362" i="28"/>
  <c r="M363" i="28"/>
  <c r="N363" i="28"/>
  <c r="M364" i="28"/>
  <c r="N364" i="28"/>
  <c r="M365" i="28"/>
  <c r="N365" i="28"/>
  <c r="M366" i="28"/>
  <c r="N366" i="28"/>
  <c r="M367" i="28"/>
  <c r="N367" i="28"/>
  <c r="M368" i="28"/>
  <c r="N368" i="28"/>
  <c r="M369" i="28"/>
  <c r="N369" i="28"/>
  <c r="M370" i="28"/>
  <c r="N370" i="28"/>
  <c r="M371" i="28"/>
  <c r="N371" i="28"/>
  <c r="M372" i="28"/>
  <c r="N372" i="28"/>
  <c r="M373" i="28"/>
  <c r="N373" i="28"/>
  <c r="M374" i="28"/>
  <c r="N374" i="28"/>
  <c r="M375" i="28"/>
  <c r="N375" i="28"/>
  <c r="M376" i="28"/>
  <c r="N376" i="28"/>
  <c r="M377" i="28"/>
  <c r="N377" i="28"/>
  <c r="M378" i="28"/>
  <c r="N378" i="28"/>
  <c r="M379" i="28"/>
  <c r="N379" i="28"/>
  <c r="M380" i="28"/>
  <c r="N380" i="28"/>
  <c r="M309" i="28"/>
  <c r="N309" i="28"/>
  <c r="F3" i="33"/>
  <c r="F4" i="33"/>
  <c r="F5" i="33"/>
  <c r="F6" i="33"/>
  <c r="F7" i="33"/>
  <c r="F8" i="33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37" i="33"/>
  <c r="F38" i="33"/>
  <c r="F39" i="33"/>
  <c r="F40" i="33"/>
  <c r="F41" i="33"/>
  <c r="F42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2" i="33"/>
  <c r="E3" i="33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2" i="33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2" i="33"/>
  <c r="F380" i="27"/>
  <c r="M447" i="17"/>
  <c r="G630" i="17"/>
  <c r="M627" i="28"/>
  <c r="G304" i="17"/>
  <c r="H304" i="17"/>
  <c r="I304" i="17"/>
  <c r="J304" i="17"/>
  <c r="K304" i="17"/>
  <c r="L304" i="17"/>
  <c r="M304" i="17"/>
  <c r="F304" i="17"/>
  <c r="G627" i="17"/>
  <c r="H627" i="17"/>
  <c r="I627" i="17"/>
  <c r="J627" i="17"/>
  <c r="K627" i="17"/>
  <c r="L627" i="17"/>
  <c r="F627" i="17"/>
  <c r="M621" i="27"/>
</calcChain>
</file>

<file path=xl/sharedStrings.xml><?xml version="1.0" encoding="utf-8"?>
<sst xmlns="http://schemas.openxmlformats.org/spreadsheetml/2006/main" count="5472" uniqueCount="270">
  <si>
    <t>MIL</t>
  </si>
  <si>
    <t>MAÏS</t>
  </si>
  <si>
    <t>FONIO</t>
  </si>
  <si>
    <t>SORGHO BLANC</t>
  </si>
  <si>
    <t>SORGHO ROUGE</t>
  </si>
  <si>
    <t>COTON</t>
  </si>
  <si>
    <t>ARACHIDE</t>
  </si>
  <si>
    <t>SESAME</t>
  </si>
  <si>
    <t>SOJA</t>
  </si>
  <si>
    <t>IGNAME</t>
  </si>
  <si>
    <t>PATATE</t>
  </si>
  <si>
    <t>NIEBE</t>
  </si>
  <si>
    <t>VOANDZOU</t>
  </si>
  <si>
    <t>RIZ</t>
  </si>
  <si>
    <t>Kadiogo</t>
  </si>
  <si>
    <t>Ganzourgou</t>
  </si>
  <si>
    <t>Oubritenga</t>
  </si>
  <si>
    <t>Kourwéogo</t>
  </si>
  <si>
    <t>Bam</t>
  </si>
  <si>
    <t>Namentenga</t>
  </si>
  <si>
    <t>Sanmatenga</t>
  </si>
  <si>
    <t>Boulkièmdé</t>
  </si>
  <si>
    <t>Sanguié</t>
  </si>
  <si>
    <t>Sissili</t>
  </si>
  <si>
    <t>Ziro</t>
  </si>
  <si>
    <t>Bazèga</t>
  </si>
  <si>
    <t>Nahouri</t>
  </si>
  <si>
    <t>Zoundweogo</t>
  </si>
  <si>
    <t>Oudalan</t>
  </si>
  <si>
    <t>Séno</t>
  </si>
  <si>
    <t>Soum</t>
  </si>
  <si>
    <t>Yagha</t>
  </si>
  <si>
    <t>Kossi</t>
  </si>
  <si>
    <t>Mouhoun</t>
  </si>
  <si>
    <t>Sourou</t>
  </si>
  <si>
    <t>Balé</t>
  </si>
  <si>
    <t>Banwa</t>
  </si>
  <si>
    <t>Nayala</t>
  </si>
  <si>
    <t>Gnagna</t>
  </si>
  <si>
    <t>Gourma</t>
  </si>
  <si>
    <t>Tapoa</t>
  </si>
  <si>
    <t>Komandjoari</t>
  </si>
  <si>
    <t>Kompienga</t>
  </si>
  <si>
    <t>Boulgou</t>
  </si>
  <si>
    <t>Kouritenga</t>
  </si>
  <si>
    <t>Koulpélgo</t>
  </si>
  <si>
    <t>Passoré</t>
  </si>
  <si>
    <t>Yatenga</t>
  </si>
  <si>
    <t>Loroum</t>
  </si>
  <si>
    <t>Zondoma</t>
  </si>
  <si>
    <t>Bougouriba</t>
  </si>
  <si>
    <t>Poni</t>
  </si>
  <si>
    <t>Ioba</t>
  </si>
  <si>
    <t>Noumbiel</t>
  </si>
  <si>
    <t>Houet</t>
  </si>
  <si>
    <t>Kénédougou</t>
  </si>
  <si>
    <t>Tuy</t>
  </si>
  <si>
    <t>Comoé</t>
  </si>
  <si>
    <t>Léraba</t>
  </si>
  <si>
    <t>BURKINA FASO</t>
  </si>
  <si>
    <t>CEREALES</t>
  </si>
  <si>
    <t>AUTRES CULTURES VIVRIERES</t>
  </si>
  <si>
    <t>Variation moyenne quinquenal</t>
  </si>
  <si>
    <t>Moyenne</t>
  </si>
  <si>
    <t>Année</t>
  </si>
  <si>
    <t>RENTE</t>
  </si>
  <si>
    <t>Ensemble</t>
  </si>
  <si>
    <t>Sorgho rouge</t>
  </si>
  <si>
    <t>Sorgho blanc</t>
  </si>
  <si>
    <t>Fonio</t>
  </si>
  <si>
    <t>Riz*</t>
  </si>
  <si>
    <t>Maïs*</t>
  </si>
  <si>
    <t>Mil</t>
  </si>
  <si>
    <t>Tableau 56: PRODUCTION DES CINQ DERNIERES  ANNEES</t>
  </si>
  <si>
    <t>Tableau 54: PRODUCTION DES CINQ DERNIERES  ANNEES</t>
  </si>
  <si>
    <t>Tableau 53: SUPERFICIE DES CINQ DERNIERES  ANNEES</t>
  </si>
  <si>
    <t>Tableau 52: SUPERFICIE DES CINQ DERNIERES  ANNEES</t>
  </si>
  <si>
    <t>TABLEAU 51 : SUPERFICIE DES CINQ DERNIERES ANNEES</t>
  </si>
  <si>
    <t>CASCADES</t>
  </si>
  <si>
    <t>HAUTS-BASSINS</t>
  </si>
  <si>
    <t>SUD-OUEST</t>
  </si>
  <si>
    <t>NORD</t>
  </si>
  <si>
    <t>CENTRE-EST</t>
  </si>
  <si>
    <t>EST</t>
  </si>
  <si>
    <t>BOUCLE DU MOUHOUN</t>
  </si>
  <si>
    <t>SAHEL</t>
  </si>
  <si>
    <t>CENTRE-SUD</t>
  </si>
  <si>
    <t>CENTRE-OUEST</t>
  </si>
  <si>
    <t>CENTRE-NORD</t>
  </si>
  <si>
    <t>PLATEAU CENTRAL</t>
  </si>
  <si>
    <t>CENTRE</t>
  </si>
  <si>
    <t>ENSEMBLE</t>
  </si>
  <si>
    <t>* : Y compris les plaines et les bas fonds aménagés</t>
  </si>
  <si>
    <t>Burkina Faso</t>
  </si>
  <si>
    <t>Cascades</t>
  </si>
  <si>
    <t>Hauts Bassins</t>
  </si>
  <si>
    <t>Sud Ouest</t>
  </si>
  <si>
    <t>Nord</t>
  </si>
  <si>
    <t>Centre Est</t>
  </si>
  <si>
    <t>Est</t>
  </si>
  <si>
    <t>Boucle du Mouhoun</t>
  </si>
  <si>
    <t>Sahel</t>
  </si>
  <si>
    <t>Centre Sud</t>
  </si>
  <si>
    <t>Centre Ouest</t>
  </si>
  <si>
    <t>Centre Nord</t>
  </si>
  <si>
    <t>Plateau Central</t>
  </si>
  <si>
    <t>Centre</t>
  </si>
  <si>
    <t>Rég/prov</t>
  </si>
  <si>
    <t>prov_puis_rég_rst_EPA</t>
  </si>
  <si>
    <t>reg_avec_ses_prov_rst_EPA</t>
  </si>
  <si>
    <t>reg_avec_ses_prov_RGAou0708</t>
  </si>
  <si>
    <t>prov_puis_rég_RGA ou 0708</t>
  </si>
  <si>
    <t>MAIS</t>
  </si>
  <si>
    <t>TOTAL (HA)</t>
  </si>
  <si>
    <t>SAISON SECHE</t>
  </si>
  <si>
    <t>SAISON PLUVIEUSE</t>
  </si>
  <si>
    <t>PRODUCTION</t>
  </si>
  <si>
    <t>RENDEMENT</t>
  </si>
  <si>
    <t>SUPERFICIES EMBLAVEES</t>
  </si>
  <si>
    <t>Tableau 55: PRODUCTION DES CINQ DERNIERES ANNEES</t>
  </si>
  <si>
    <t>Riz bas fonds non aménagés</t>
  </si>
  <si>
    <t>Riz haute terre</t>
  </si>
  <si>
    <t>RIZ*</t>
  </si>
  <si>
    <t>MAÏS*</t>
  </si>
  <si>
    <t>DRAAH/Province</t>
  </si>
  <si>
    <t>Source : Direction des Statistiques Sectorielles/DGESS/MAAH</t>
  </si>
  <si>
    <t/>
  </si>
  <si>
    <t>Tableau 02 : Superficie définitive (ha) des cultures de rente en pure (hors plaines et bas-fonds aménagés) EPA "&amp;ANNEE(CampagneN_1)&amp;"/"&amp;ANNEE(CampagneN_1)+1</t>
  </si>
  <si>
    <t>CEREALE</t>
  </si>
  <si>
    <t>TABLEAU 51 : RENDEMENTS DES CINQ DERNIERES ANNEES</t>
  </si>
  <si>
    <t>Tableau 52: RENDMENTS DES CINQ DERNIERES  ANNEES</t>
  </si>
  <si>
    <t>Tableau 53: RENDEMENTS DES CINQ DERNIERES  ANNEES</t>
  </si>
  <si>
    <t>Tableau 01 : Superficie définitive (ha) de céréales en pure (hors plaines et bas-fonds aménagés) EPA 2020/2021</t>
  </si>
  <si>
    <t>Tableau 03 : Superficie définitive (ha) des autres cultures vivrières en pure (hors plaines et bas-fonds aménagés) EPA2020/2021</t>
  </si>
  <si>
    <t>Tableau 04 : Rendement définitif (kg/ha) de céréales en pure (hors plaines et bas-fonds aménagés) EPA 2020/2021</t>
  </si>
  <si>
    <t>Tableau 05 : Rendement définitif (kg/ha) des cultures de rente en pure  (hors plaines et bas-fonds aménagés) EPA 2020/2021</t>
  </si>
  <si>
    <t>Tableau 06 : Rendement définitif (kg/ha) des autres cultures vivrières en pure  (hors plaines et bas-fonds aménagés) EPA 2020/2021</t>
  </si>
  <si>
    <t>Tableau 07 : Production définitivede céréales en pure  (hors plaines et bas-fonds aménagés) EPA 2020/2021</t>
  </si>
  <si>
    <t>Tableau 08 : Production définitivedes cultures de rente en pure  (hors plaines et bas-fonds aménagés) EPA 2020/2021</t>
  </si>
  <si>
    <t>Tableau 09 : Production définitivedes autres cultures vivrières en pure  (hors plaines et bas-fonds aménagés) EPA 2020/2021</t>
  </si>
  <si>
    <t>Tableau 10 : Superficie définitive (ha) de céréales en principale (hors plaines et bas-fonds aménagés) EPA 2020/2021</t>
  </si>
  <si>
    <t>Tableau 11 : Superficie définitive (ha) des cultures de rente en principale (hors plaines et bas-fonds aménagés) EPA 2020/2021</t>
  </si>
  <si>
    <t>Tableau 12 : Superficie définitive (ha) des autres cultures vivrières en principale (hors plaines et bas-fonds aménagés) EPA 2020/2021</t>
  </si>
  <si>
    <t>Tableau 13 : Rendement définitif (kg/ha) de céréales en principale (hors plaines et bas-fonds aménagés) EPA 2020/2021</t>
  </si>
  <si>
    <t>Tableau 14 : Rendement définitif (kg/ha) des cultures de rente en principale  (hors plaines et bas-fonds aménagés) EPA 2020/2021</t>
  </si>
  <si>
    <t>Tableau 15 : Rendement définitif (kg/ha) des autres cultures vivrières en principale  (hors plaines et bas-fonds aménagés) EPA 2020/2021</t>
  </si>
  <si>
    <t>Tableau 16 : Production définitivede céréales en principale  (hors plaines et bas-fonds aménagés) EPA 2020/2021</t>
  </si>
  <si>
    <t>Tableau 17 : Production définitivedes cultures de rente en principale  (hors plaines et bas-fonds aménagés) EPA 2020/2021</t>
  </si>
  <si>
    <t>Tableau 18 : Production définitivedes autres cultures vivrières en principale  (hors plaines et bas-fonds aménagés) EPA 2020/2021</t>
  </si>
  <si>
    <t>Tableau 19 : Superficie définitive (ha) de céréales en secondaire (hors plaines et bas-fonds aménagés) EPA 2020/2021</t>
  </si>
  <si>
    <t>Tableau 20 : Superficie définitive (ha) des cultures de rente en secondaire (hors plaines et bas-fonds aménagés) EPA 2020/2021</t>
  </si>
  <si>
    <t>Tableau 21 : Superficie définitive (ha) des autres cultures vivrières en secondaire (hors plaines et bas-fonds aménagés) EPA 2020/2021</t>
  </si>
  <si>
    <t>Tableau 22 : Rendement définitif (kg/ha) de céréales en secondaire (hors plaines et bas-fonds aménagés) EPA 2020/2021</t>
  </si>
  <si>
    <t>Tableau 23 : Rendement définitif (kg/ha) des cultures de rente en secondaire  (hors plaines et bas-fonds aménagés) EPA 2020/2021</t>
  </si>
  <si>
    <t>Tableau 24 : Rendement définitif (kg/ha) des autres cultures vivrières en secondaire  (hors plaines et bas-fonds aménagés) EPA 2020/2021</t>
  </si>
  <si>
    <t>Tableau 25 : Production définitivede céréales en secondaire  (hors plaines et bas-fonds aménagés) EPA 2020/2021</t>
  </si>
  <si>
    <t>Tableau 26 : Production définitivedes cultures de rente en secondaire  (hors plaines et bas-fonds aménagés) EPA 2020/2021</t>
  </si>
  <si>
    <t>Tableau 27 : Production définitivedes autres cultures vivrières en secondaire  (hors plaines et bas-fonds aménagés) EPA 2020/2021</t>
  </si>
  <si>
    <t>Tableau 28 : Superficie totale définitive de céréales (hors plaines et bas-fonds aménagés) EPA 2020/2021</t>
  </si>
  <si>
    <t>Tableau 29 : Superficie  définitive totale (en ha) des cultures de rente  EPA 2020/2021</t>
  </si>
  <si>
    <t>Tableau 30 : Superficie  définitive totale (en ha) des autres cultures vivrières  EPA 2020/2021</t>
  </si>
  <si>
    <t>Tableau 31 : Production totale définitive de céréales (hors plaines et bas-fonds aménagés) EPA 2020/2021</t>
  </si>
  <si>
    <t>Tableau 32 : Production définitive totale (en tonne) des cultures de rente EPA 2020/2021</t>
  </si>
  <si>
    <t>Tableau 33 : Production  définitive totale (en tonne) des autres cultures vivrières  EPA 2020/2021</t>
  </si>
  <si>
    <t>Tableau 34 : Superficie (en ha) des plaines et bas-fonds aménagés 2020/2021</t>
  </si>
  <si>
    <t>Tableau 35 : Rendement des plaines et bas-fonds aménagés - EPA 2020/2021</t>
  </si>
  <si>
    <t>Tableau 36 : Production (en tonne) des plaines et bas-fonds aménagés - EPA 2020/2021</t>
  </si>
  <si>
    <t>Tableau 37 : Superficie définitive totale (en ha)  des céréales  - EPA  2020/2021</t>
  </si>
  <si>
    <t>Tableau 38 : Production définitive totale (en tonne) totale de céréales  - EPA  2020/2021</t>
  </si>
  <si>
    <t>Tableau 39: Superficie définitive totale  (en ha) des céréales (y compris plaine et basfond) - EPA 2020/2021</t>
  </si>
  <si>
    <t>Tableau 40: Superficie définitive (en ha) totale des cultures de rente (hors plaines aménagées) - EPA 2020/2021</t>
  </si>
  <si>
    <t>Tableau 41: Superficie définitive (en ha) totale des autres cultures vivrières (hors plaines aménagées) - EPA 2020/2021</t>
  </si>
  <si>
    <t>Tableau 42: Production définitive (en tonne) totale des céréales (y compris plaine et basfond) - EPA 2020/2021</t>
  </si>
  <si>
    <t>Tableau 43: Production définitive (en tonne) totale des cultures de rente (hors plaines aménagés) - EPA 2020/2021</t>
  </si>
  <si>
    <t>Tableau 44: Production définitive (en tonne) totale des autres cultures vivrières (hors plaines aménagées) - EPA 2020/2021</t>
  </si>
  <si>
    <t>Tableau 45 : Variation Superficie définitive (ha)  de céréales EPA 2020/2021 VS EPA 2020/2021 (y compris plaine et basfond)</t>
  </si>
  <si>
    <t>Tableau 46: Variation Superficie définitive (ha)  des cultures de rente EPA 2020/2021 VS EPA 2020/2021</t>
  </si>
  <si>
    <t>Tableau 47 : Variation Superficie définitive (ha)  des autres cultures vivrières EPA 2020/2021 VS EPA 2020/2021</t>
  </si>
  <si>
    <t>Tableau 48: Variation Production définitive des céréales EPA 2020/2021 VS EPA 2020/2021</t>
  </si>
  <si>
    <t>Tableau 49:Variation Production définitivedes cultures de rente EPA 2020/2021 VS EPA 2020/2021</t>
  </si>
  <si>
    <t>Tableau 50 :Variation Production définitivedes autres cultures vivrières EPA 2020/2021 VS EPA 2020/2021</t>
  </si>
  <si>
    <t>2015-2016</t>
  </si>
  <si>
    <t>2016-2017</t>
  </si>
  <si>
    <t>2017-2018</t>
  </si>
  <si>
    <t>2018-2019</t>
  </si>
  <si>
    <t>2019-2020</t>
  </si>
  <si>
    <t>2020-2021</t>
  </si>
  <si>
    <t xml:space="preserve"> Variation 2020/2021</t>
  </si>
  <si>
    <t>Comoe</t>
  </si>
  <si>
    <t>Kenedougou</t>
  </si>
  <si>
    <t>Passore</t>
  </si>
  <si>
    <t>Sanguie</t>
  </si>
  <si>
    <t>Seno</t>
  </si>
  <si>
    <t>Bale</t>
  </si>
  <si>
    <t>Koulpelgo</t>
  </si>
  <si>
    <t>Kourweogo</t>
  </si>
  <si>
    <t>Leraba</t>
  </si>
  <si>
    <t>Bazega</t>
  </si>
  <si>
    <t>Boulkiemde</t>
  </si>
  <si>
    <t>Tableau 04 : Rendement definitif (kg/ha) de cereales en pure (hors plaines et bas-fonds amenages) EPA 2020/2021</t>
  </si>
  <si>
    <t>Reg/prov</t>
  </si>
  <si>
    <t>Tableau 13 : Rendement definitif (kg/ha) de cereales en principale (hors plaines et bas-fonds amenages) EPA 2020/2021</t>
  </si>
  <si>
    <t>Tableau 22 : Rendement definitif (kg/ha) de cereales en secondaire (hors plaines et bas-fonds amenages) EPA 2020/2021</t>
  </si>
  <si>
    <t>ll</t>
  </si>
  <si>
    <t>CENTRE NORD</t>
  </si>
  <si>
    <t>CENTRE OUEST</t>
  </si>
  <si>
    <t>CENTRE SUD</t>
  </si>
  <si>
    <t>CENTRE EST</t>
  </si>
  <si>
    <t>SUD OUEST</t>
  </si>
  <si>
    <t>HAUTS BASSINS</t>
  </si>
  <si>
    <t>BAM</t>
  </si>
  <si>
    <t>BAZEGA</t>
  </si>
  <si>
    <t>BOUGOURIBA</t>
  </si>
  <si>
    <t>BOULGOU</t>
  </si>
  <si>
    <t>BOULKIEMDE</t>
  </si>
  <si>
    <t>COMOE</t>
  </si>
  <si>
    <t>GANZOURGOU</t>
  </si>
  <si>
    <t>GNAGNA</t>
  </si>
  <si>
    <t>GOURMA</t>
  </si>
  <si>
    <t>HOUET</t>
  </si>
  <si>
    <t>KADIOGO</t>
  </si>
  <si>
    <t>KENEDOUGOU</t>
  </si>
  <si>
    <t>KOSSI</t>
  </si>
  <si>
    <t>KOURITENGA</t>
  </si>
  <si>
    <t>MOUHOUN</t>
  </si>
  <si>
    <t>NAHOURI</t>
  </si>
  <si>
    <t>NAMENTENGA</t>
  </si>
  <si>
    <t>OUBRITENGA</t>
  </si>
  <si>
    <t>OUDALAN</t>
  </si>
  <si>
    <t>PASSORE</t>
  </si>
  <si>
    <t>PONI</t>
  </si>
  <si>
    <t>SANGUIE</t>
  </si>
  <si>
    <t>SANMATENGA</t>
  </si>
  <si>
    <t>SENO</t>
  </si>
  <si>
    <t>SISSILI</t>
  </si>
  <si>
    <t>SOUM</t>
  </si>
  <si>
    <t>SOUROU</t>
  </si>
  <si>
    <t>TAPOA</t>
  </si>
  <si>
    <t>YATENGA</t>
  </si>
  <si>
    <t>ZOUNDWEOGO</t>
  </si>
  <si>
    <t>BALE</t>
  </si>
  <si>
    <t>BANWA</t>
  </si>
  <si>
    <t>IOBA</t>
  </si>
  <si>
    <t>KOMANDJOARI</t>
  </si>
  <si>
    <t>KOMPIENGA</t>
  </si>
  <si>
    <t>KOULPELGO</t>
  </si>
  <si>
    <t>KOURWEOGO</t>
  </si>
  <si>
    <t>LERABA</t>
  </si>
  <si>
    <t>LOROUM</t>
  </si>
  <si>
    <t>NAYALA</t>
  </si>
  <si>
    <t>NOUMBIEL</t>
  </si>
  <si>
    <t>TUY</t>
  </si>
  <si>
    <t>YAGHA</t>
  </si>
  <si>
    <t>ZIRO</t>
  </si>
  <si>
    <t>ZONDOMA</t>
  </si>
  <si>
    <t>2020 Superficie pure</t>
  </si>
  <si>
    <t>NIVEAU</t>
  </si>
  <si>
    <t>ID_NIVEAU</t>
  </si>
  <si>
    <t>NIVEAU_ADM</t>
  </si>
  <si>
    <t>ID</t>
  </si>
  <si>
    <t>REF_NIVEAU</t>
  </si>
  <si>
    <t>LIBELLE_NIVEAU</t>
  </si>
  <si>
    <t>REF_CULTURE</t>
  </si>
  <si>
    <t>REF_ANNEE</t>
  </si>
  <si>
    <t>ASSOCIATION</t>
  </si>
  <si>
    <t>TYPE_RESULTAT</t>
  </si>
  <si>
    <t>GROUPCULT</t>
  </si>
  <si>
    <t>Part dans total</t>
  </si>
  <si>
    <t>Mais</t>
  </si>
  <si>
    <t>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</si>
</sst>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_-* #,##0\ _€_-;\-* #,##0\ _€_-;_-* &quot;-&quot;??\ _€_-;_-@_-"/>
    <numFmt numFmtId="168" formatCode="_-* #,##0\ _F_-;\-* #,##0\ _F_-;_-* &quot;-&quot;??\ _F_-;_-@_-"/>
    <numFmt numFmtId="169" formatCode="_(* #,##0.0_);_(* \(#,##0.0\);_(* &quot;-&quot;??_);_(@_)"/>
    <numFmt numFmtId="170" formatCode="0.0%"/>
    <numFmt numFmtId="171" formatCode="_-* #,##0.0_-;\-* #,##0.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rgb="FF00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6" borderId="58" applyNumberFormat="0" applyAlignment="0" applyProtection="0"/>
    <xf numFmtId="0" fontId="13" fillId="0" borderId="59" applyNumberFormat="0" applyFill="0" applyAlignment="0" applyProtection="0"/>
    <xf numFmtId="165" fontId="2" fillId="0" borderId="0" applyFont="0" applyFill="0" applyBorder="0" applyAlignment="0" applyProtection="0"/>
    <xf numFmtId="0" fontId="14" fillId="27" borderId="58" applyNumberFormat="0" applyAlignment="0" applyProtection="0"/>
    <xf numFmtId="0" fontId="15" fillId="28" borderId="0" applyNumberFormat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29" borderId="0" applyNumberFormat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5" fillId="0" borderId="1" applyFill="0" applyProtection="0">
      <alignment horizontal="left" wrapText="1"/>
    </xf>
    <xf numFmtId="0" fontId="17" fillId="30" borderId="0" applyNumberFormat="0" applyBorder="0" applyAlignment="0" applyProtection="0"/>
    <xf numFmtId="0" fontId="18" fillId="26" borderId="6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1" applyNumberFormat="0" applyFill="0" applyAlignment="0" applyProtection="0"/>
    <xf numFmtId="0" fontId="22" fillId="0" borderId="62" applyNumberFormat="0" applyFill="0" applyAlignment="0" applyProtection="0"/>
    <xf numFmtId="0" fontId="23" fillId="0" borderId="6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4" applyNumberFormat="0" applyFill="0" applyAlignment="0" applyProtection="0"/>
    <xf numFmtId="0" fontId="25" fillId="31" borderId="65" applyNumberFormat="0" applyAlignment="0" applyProtection="0"/>
  </cellStyleXfs>
  <cellXfs count="330">
    <xf numFmtId="0" fontId="0" fillId="0" borderId="0" xfId="0"/>
    <xf numFmtId="166" fontId="5" fillId="32" borderId="7" xfId="28" applyNumberFormat="1" applyFont="1" applyFill="1" applyBorder="1" applyAlignment="1">
      <alignment horizontal="right" vertical="center"/>
    </xf>
    <xf numFmtId="166" fontId="4" fillId="32" borderId="16" xfId="46" applyNumberFormat="1" applyFont="1" applyFill="1" applyBorder="1"/>
    <xf numFmtId="0" fontId="5" fillId="32" borderId="19" xfId="46" applyFont="1" applyFill="1" applyBorder="1"/>
    <xf numFmtId="166" fontId="4" fillId="32" borderId="21" xfId="46" applyNumberFormat="1" applyFont="1" applyFill="1" applyBorder="1"/>
    <xf numFmtId="166" fontId="4" fillId="32" borderId="22" xfId="46" applyNumberFormat="1" applyFont="1" applyFill="1" applyBorder="1"/>
    <xf numFmtId="166" fontId="4" fillId="32" borderId="23" xfId="46" applyNumberFormat="1" applyFont="1" applyFill="1" applyBorder="1"/>
    <xf numFmtId="0" fontId="5" fillId="32" borderId="18" xfId="46" applyFont="1" applyFill="1" applyBorder="1"/>
    <xf numFmtId="0" fontId="5" fillId="32" borderId="20" xfId="46" applyFont="1" applyFill="1" applyBorder="1"/>
    <xf numFmtId="166" fontId="4" fillId="32" borderId="11" xfId="46" applyNumberFormat="1" applyFont="1" applyFill="1" applyBorder="1"/>
    <xf numFmtId="166" fontId="4" fillId="32" borderId="17" xfId="46" applyNumberFormat="1" applyFont="1" applyFill="1" applyBorder="1"/>
    <xf numFmtId="0" fontId="5" fillId="32" borderId="11" xfId="46" applyFont="1" applyFill="1" applyBorder="1"/>
    <xf numFmtId="0" fontId="5" fillId="32" borderId="16" xfId="46" applyFont="1" applyFill="1" applyBorder="1"/>
    <xf numFmtId="0" fontId="5" fillId="32" borderId="17" xfId="46" applyFont="1" applyFill="1" applyBorder="1"/>
    <xf numFmtId="166" fontId="5" fillId="32" borderId="0" xfId="38" applyNumberFormat="1" applyFont="1" applyFill="1" applyBorder="1" applyAlignment="1">
      <alignment horizontal="right" vertical="center"/>
    </xf>
    <xf numFmtId="0" fontId="5" fillId="32" borderId="12" xfId="46" applyFont="1" applyFill="1" applyBorder="1"/>
    <xf numFmtId="0" fontId="5" fillId="32" borderId="29" xfId="46" applyFont="1" applyFill="1" applyBorder="1"/>
    <xf numFmtId="166" fontId="4" fillId="32" borderId="26" xfId="46" applyNumberFormat="1" applyFont="1" applyFill="1" applyBorder="1"/>
    <xf numFmtId="3" fontId="5" fillId="32" borderId="0" xfId="50" applyNumberFormat="1" applyFont="1" applyFill="1"/>
    <xf numFmtId="166" fontId="5" fillId="32" borderId="11" xfId="42" applyNumberFormat="1" applyFont="1" applyFill="1" applyBorder="1" applyAlignment="1">
      <alignment horizontal="right" vertical="center"/>
    </xf>
    <xf numFmtId="3" fontId="4" fillId="32" borderId="32" xfId="50" applyNumberFormat="1" applyFont="1" applyFill="1" applyBorder="1" applyAlignment="1"/>
    <xf numFmtId="3" fontId="5" fillId="32" borderId="32" xfId="50" applyNumberFormat="1" applyFont="1" applyFill="1" applyBorder="1" applyAlignment="1">
      <alignment wrapText="1"/>
    </xf>
    <xf numFmtId="3" fontId="5" fillId="32" borderId="34" xfId="50" applyNumberFormat="1" applyFont="1" applyFill="1" applyBorder="1" applyAlignment="1">
      <alignment wrapText="1"/>
    </xf>
    <xf numFmtId="3" fontId="5" fillId="32" borderId="0" xfId="50" applyNumberFormat="1" applyFont="1" applyFill="1" applyBorder="1" applyAlignment="1">
      <alignment wrapText="1"/>
    </xf>
    <xf numFmtId="3" fontId="5" fillId="32" borderId="35" xfId="50" applyNumberFormat="1" applyFont="1" applyFill="1" applyBorder="1" applyAlignment="1">
      <alignment wrapText="1"/>
    </xf>
    <xf numFmtId="167" fontId="4" fillId="32" borderId="2" xfId="44" applyNumberFormat="1" applyFont="1" applyFill="1" applyBorder="1" applyAlignment="1">
      <alignment horizontal="center" vertical="center"/>
    </xf>
    <xf numFmtId="166" fontId="4" fillId="32" borderId="7" xfId="42" applyNumberFormat="1" applyFont="1" applyFill="1" applyBorder="1" applyAlignment="1">
      <alignment horizontal="center" vertical="center" wrapText="1"/>
    </xf>
    <xf numFmtId="166" fontId="4" fillId="32" borderId="3" xfId="42" applyNumberFormat="1" applyFont="1" applyFill="1" applyBorder="1" applyAlignment="1">
      <alignment horizontal="center" vertical="center" wrapText="1"/>
    </xf>
    <xf numFmtId="166" fontId="4" fillId="32" borderId="8" xfId="42" applyNumberFormat="1" applyFont="1" applyFill="1" applyBorder="1" applyAlignment="1">
      <alignment horizontal="center" vertical="center" wrapText="1"/>
    </xf>
    <xf numFmtId="3" fontId="5" fillId="32" borderId="0" xfId="50" applyNumberFormat="1" applyFont="1" applyFill="1" applyBorder="1" applyAlignment="1">
      <alignment horizontal="center" wrapText="1"/>
    </xf>
    <xf numFmtId="166" fontId="4" fillId="32" borderId="30" xfId="42" applyNumberFormat="1" applyFont="1" applyFill="1" applyBorder="1" applyAlignment="1">
      <alignment horizontal="center" vertical="center" wrapText="1"/>
    </xf>
    <xf numFmtId="167" fontId="4" fillId="32" borderId="5" xfId="33" applyNumberFormat="1" applyFont="1" applyFill="1" applyBorder="1"/>
    <xf numFmtId="3" fontId="5" fillId="32" borderId="0" xfId="50" applyNumberFormat="1" applyFont="1" applyFill="1" applyBorder="1" applyAlignment="1">
      <alignment vertical="center" wrapText="1"/>
    </xf>
    <xf numFmtId="166" fontId="4" fillId="32" borderId="28" xfId="46" applyNumberFormat="1" applyFont="1" applyFill="1" applyBorder="1"/>
    <xf numFmtId="167" fontId="5" fillId="32" borderId="5" xfId="33" applyNumberFormat="1" applyFont="1" applyFill="1" applyBorder="1"/>
    <xf numFmtId="166" fontId="5" fillId="32" borderId="16" xfId="42" applyNumberFormat="1" applyFont="1" applyFill="1" applyBorder="1" applyAlignment="1">
      <alignment horizontal="right" vertical="center"/>
    </xf>
    <xf numFmtId="166" fontId="5" fillId="32" borderId="36" xfId="42" applyNumberFormat="1" applyFont="1" applyFill="1" applyBorder="1" applyAlignment="1">
      <alignment horizontal="right" vertical="center"/>
    </xf>
    <xf numFmtId="166" fontId="5" fillId="32" borderId="28" xfId="42" applyNumberFormat="1" applyFont="1" applyFill="1" applyBorder="1" applyAlignment="1">
      <alignment horizontal="right" vertical="center"/>
    </xf>
    <xf numFmtId="167" fontId="4" fillId="32" borderId="6" xfId="33" applyNumberFormat="1" applyFont="1" applyFill="1" applyBorder="1"/>
    <xf numFmtId="3" fontId="5" fillId="32" borderId="0" xfId="50" applyNumberFormat="1" applyFont="1" applyFill="1" applyBorder="1"/>
    <xf numFmtId="0" fontId="5" fillId="32" borderId="37" xfId="46" applyFont="1" applyFill="1" applyBorder="1"/>
    <xf numFmtId="167" fontId="4" fillId="32" borderId="4" xfId="33" applyNumberFormat="1" applyFont="1" applyFill="1" applyBorder="1"/>
    <xf numFmtId="166" fontId="4" fillId="32" borderId="38" xfId="46" applyNumberFormat="1" applyFont="1" applyFill="1" applyBorder="1"/>
    <xf numFmtId="166" fontId="5" fillId="32" borderId="17" xfId="42" applyNumberFormat="1" applyFont="1" applyFill="1" applyBorder="1" applyAlignment="1">
      <alignment horizontal="right" vertical="center"/>
    </xf>
    <xf numFmtId="166" fontId="5" fillId="32" borderId="25" xfId="42" applyNumberFormat="1" applyFont="1" applyFill="1" applyBorder="1" applyAlignment="1">
      <alignment horizontal="right" vertical="center"/>
    </xf>
    <xf numFmtId="0" fontId="5" fillId="32" borderId="27" xfId="46" applyFont="1" applyFill="1" applyBorder="1"/>
    <xf numFmtId="166" fontId="4" fillId="32" borderId="36" xfId="46" applyNumberFormat="1" applyFont="1" applyFill="1" applyBorder="1"/>
    <xf numFmtId="166" fontId="4" fillId="32" borderId="25" xfId="46" applyNumberFormat="1" applyFont="1" applyFill="1" applyBorder="1"/>
    <xf numFmtId="0" fontId="5" fillId="32" borderId="36" xfId="46" applyFont="1" applyFill="1" applyBorder="1"/>
    <xf numFmtId="0" fontId="5" fillId="32" borderId="25" xfId="46" applyFont="1" applyFill="1" applyBorder="1"/>
    <xf numFmtId="166" fontId="5" fillId="32" borderId="0" xfId="42" applyNumberFormat="1" applyFont="1" applyFill="1" applyBorder="1" applyAlignment="1">
      <alignment horizontal="right" vertical="center"/>
    </xf>
    <xf numFmtId="0" fontId="5" fillId="32" borderId="39" xfId="46" applyFont="1" applyFill="1" applyBorder="1"/>
    <xf numFmtId="0" fontId="5" fillId="32" borderId="40" xfId="46" applyFont="1" applyFill="1" applyBorder="1"/>
    <xf numFmtId="167" fontId="4" fillId="32" borderId="2" xfId="33" applyNumberFormat="1" applyFont="1" applyFill="1" applyBorder="1"/>
    <xf numFmtId="166" fontId="4" fillId="32" borderId="7" xfId="42" applyNumberFormat="1" applyFont="1" applyFill="1" applyBorder="1" applyAlignment="1">
      <alignment horizontal="right" vertical="center"/>
    </xf>
    <xf numFmtId="166" fontId="4" fillId="32" borderId="3" xfId="42" applyNumberFormat="1" applyFont="1" applyFill="1" applyBorder="1" applyAlignment="1">
      <alignment horizontal="right" vertical="center"/>
    </xf>
    <xf numFmtId="166" fontId="4" fillId="32" borderId="10" xfId="42" applyNumberFormat="1" applyFont="1" applyFill="1" applyBorder="1" applyAlignment="1">
      <alignment horizontal="right" vertical="center"/>
    </xf>
    <xf numFmtId="166" fontId="4" fillId="32" borderId="31" xfId="42" applyNumberFormat="1" applyFont="1" applyFill="1" applyBorder="1" applyAlignment="1">
      <alignment horizontal="right" vertical="center"/>
    </xf>
    <xf numFmtId="168" fontId="7" fillId="32" borderId="0" xfId="33" applyNumberFormat="1" applyFont="1" applyFill="1"/>
    <xf numFmtId="3" fontId="5" fillId="32" borderId="24" xfId="50" applyNumberFormat="1" applyFont="1" applyFill="1" applyBorder="1"/>
    <xf numFmtId="3" fontId="5" fillId="32" borderId="17" xfId="50" applyNumberFormat="1" applyFont="1" applyFill="1" applyBorder="1"/>
    <xf numFmtId="3" fontId="4" fillId="32" borderId="0" xfId="50" applyNumberFormat="1" applyFont="1" applyFill="1"/>
    <xf numFmtId="167" fontId="3" fillId="32" borderId="5" xfId="33" applyNumberFormat="1" applyFont="1" applyFill="1" applyBorder="1"/>
    <xf numFmtId="166" fontId="4" fillId="32" borderId="7" xfId="38" applyNumberFormat="1" applyFont="1" applyFill="1" applyBorder="1" applyAlignment="1">
      <alignment horizontal="center" vertical="center" wrapText="1"/>
    </xf>
    <xf numFmtId="166" fontId="4" fillId="32" borderId="3" xfId="38" applyNumberFormat="1" applyFont="1" applyFill="1" applyBorder="1" applyAlignment="1">
      <alignment horizontal="center" vertical="center" wrapText="1"/>
    </xf>
    <xf numFmtId="166" fontId="4" fillId="32" borderId="8" xfId="38" applyNumberFormat="1" applyFont="1" applyFill="1" applyBorder="1" applyAlignment="1">
      <alignment horizontal="center" vertical="center" wrapText="1"/>
    </xf>
    <xf numFmtId="166" fontId="4" fillId="32" borderId="33" xfId="46" applyNumberFormat="1" applyFont="1" applyFill="1" applyBorder="1"/>
    <xf numFmtId="166" fontId="4" fillId="32" borderId="0" xfId="38" applyNumberFormat="1" applyFont="1" applyFill="1"/>
    <xf numFmtId="3" fontId="5" fillId="32" borderId="32" xfId="50" applyNumberFormat="1" applyFont="1" applyFill="1" applyBorder="1" applyAlignment="1"/>
    <xf numFmtId="3" fontId="5" fillId="32" borderId="0" xfId="50" applyNumberFormat="1" applyFont="1" applyFill="1" applyBorder="1" applyAlignment="1"/>
    <xf numFmtId="166" fontId="4" fillId="32" borderId="0" xfId="38" applyNumberFormat="1" applyFont="1" applyFill="1" applyBorder="1" applyAlignment="1">
      <alignment horizontal="center" vertical="center" wrapText="1"/>
    </xf>
    <xf numFmtId="167" fontId="4" fillId="32" borderId="0" xfId="44" applyNumberFormat="1" applyFont="1" applyFill="1" applyBorder="1" applyAlignment="1">
      <alignment horizontal="center" vertical="center"/>
    </xf>
    <xf numFmtId="166" fontId="4" fillId="32" borderId="0" xfId="46" applyNumberFormat="1" applyFont="1" applyFill="1"/>
    <xf numFmtId="167" fontId="4" fillId="32" borderId="0" xfId="33" applyNumberFormat="1" applyFont="1" applyFill="1" applyBorder="1"/>
    <xf numFmtId="167" fontId="5" fillId="32" borderId="0" xfId="33" applyNumberFormat="1" applyFont="1" applyFill="1" applyBorder="1"/>
    <xf numFmtId="0" fontId="5" fillId="32" borderId="0" xfId="46" applyFont="1" applyFill="1"/>
    <xf numFmtId="166" fontId="4" fillId="32" borderId="0" xfId="38" applyNumberFormat="1" applyFont="1" applyFill="1" applyBorder="1" applyAlignment="1">
      <alignment horizontal="right" vertical="center"/>
    </xf>
    <xf numFmtId="168" fontId="7" fillId="32" borderId="0" xfId="33" applyNumberFormat="1" applyFont="1" applyFill="1" applyBorder="1"/>
    <xf numFmtId="167" fontId="26" fillId="32" borderId="0" xfId="33" applyNumberFormat="1" applyFont="1" applyFill="1"/>
    <xf numFmtId="166" fontId="5" fillId="32" borderId="0" xfId="38" applyNumberFormat="1" applyFont="1" applyFill="1"/>
    <xf numFmtId="167" fontId="4" fillId="32" borderId="2" xfId="43" applyNumberFormat="1" applyFont="1" applyFill="1" applyBorder="1" applyAlignment="1">
      <alignment horizontal="center" vertical="center"/>
    </xf>
    <xf numFmtId="166" fontId="5" fillId="32" borderId="7" xfId="38" applyNumberFormat="1" applyFont="1" applyFill="1" applyBorder="1" applyAlignment="1">
      <alignment horizontal="center" vertical="center" wrapText="1"/>
    </xf>
    <xf numFmtId="166" fontId="5" fillId="32" borderId="3" xfId="38" applyNumberFormat="1" applyFont="1" applyFill="1" applyBorder="1" applyAlignment="1">
      <alignment horizontal="center" vertical="center" wrapText="1"/>
    </xf>
    <xf numFmtId="166" fontId="5" fillId="32" borderId="8" xfId="38" applyNumberFormat="1" applyFont="1" applyFill="1" applyBorder="1" applyAlignment="1">
      <alignment horizontal="center" vertical="center" wrapText="1"/>
    </xf>
    <xf numFmtId="166" fontId="5" fillId="32" borderId="30" xfId="38" applyNumberFormat="1" applyFont="1" applyFill="1" applyBorder="1" applyAlignment="1">
      <alignment horizontal="center" vertical="center" wrapText="1"/>
    </xf>
    <xf numFmtId="166" fontId="5" fillId="32" borderId="9" xfId="38" applyNumberFormat="1" applyFont="1" applyFill="1" applyBorder="1" applyAlignment="1">
      <alignment horizontal="center" vertical="center" wrapText="1"/>
    </xf>
    <xf numFmtId="167" fontId="4" fillId="32" borderId="3" xfId="43" applyNumberFormat="1" applyFont="1" applyFill="1" applyBorder="1" applyAlignment="1">
      <alignment horizontal="center" vertical="center"/>
    </xf>
    <xf numFmtId="166" fontId="5" fillId="32" borderId="10" xfId="38" applyNumberFormat="1" applyFont="1" applyFill="1" applyBorder="1" applyAlignment="1">
      <alignment horizontal="center" vertical="center" wrapText="1"/>
    </xf>
    <xf numFmtId="166" fontId="5" fillId="32" borderId="41" xfId="38" applyNumberFormat="1" applyFont="1" applyFill="1" applyBorder="1" applyAlignment="1">
      <alignment horizontal="center" vertical="center" wrapText="1"/>
    </xf>
    <xf numFmtId="10" fontId="5" fillId="32" borderId="16" xfId="38" applyNumberFormat="1" applyFont="1" applyFill="1" applyBorder="1" applyAlignment="1">
      <alignment horizontal="right" vertical="center"/>
    </xf>
    <xf numFmtId="10" fontId="5" fillId="32" borderId="28" xfId="38" applyNumberFormat="1" applyFont="1" applyFill="1" applyBorder="1" applyAlignment="1">
      <alignment horizontal="right" vertical="center"/>
    </xf>
    <xf numFmtId="10" fontId="4" fillId="32" borderId="16" xfId="38" applyNumberFormat="1" applyFont="1" applyFill="1" applyBorder="1" applyAlignment="1">
      <alignment horizontal="right" vertical="center"/>
    </xf>
    <xf numFmtId="10" fontId="5" fillId="32" borderId="0" xfId="38" applyNumberFormat="1" applyFont="1" applyFill="1" applyBorder="1" applyAlignment="1">
      <alignment horizontal="right" vertical="center" wrapText="1"/>
    </xf>
    <xf numFmtId="10" fontId="5" fillId="32" borderId="16" xfId="38" applyNumberFormat="1" applyFont="1" applyFill="1" applyBorder="1" applyAlignment="1">
      <alignment horizontal="right" vertical="center" wrapText="1"/>
    </xf>
    <xf numFmtId="10" fontId="5" fillId="32" borderId="25" xfId="38" applyNumberFormat="1" applyFont="1" applyFill="1" applyBorder="1" applyAlignment="1">
      <alignment horizontal="right" vertical="center" wrapText="1"/>
    </xf>
    <xf numFmtId="10" fontId="5" fillId="32" borderId="19" xfId="50" applyNumberFormat="1" applyFont="1" applyFill="1" applyBorder="1"/>
    <xf numFmtId="10" fontId="5" fillId="32" borderId="29" xfId="50" applyNumberFormat="1" applyFont="1" applyFill="1" applyBorder="1"/>
    <xf numFmtId="10" fontId="5" fillId="32" borderId="12" xfId="50" applyNumberFormat="1" applyFont="1" applyFill="1" applyBorder="1"/>
    <xf numFmtId="10" fontId="5" fillId="32" borderId="27" xfId="50" applyNumberFormat="1" applyFont="1" applyFill="1" applyBorder="1"/>
    <xf numFmtId="10" fontId="4" fillId="32" borderId="13" xfId="50" applyNumberFormat="1" applyFont="1" applyFill="1" applyBorder="1"/>
    <xf numFmtId="10" fontId="4" fillId="32" borderId="22" xfId="50" applyNumberFormat="1" applyFont="1" applyFill="1" applyBorder="1"/>
    <xf numFmtId="10" fontId="4" fillId="32" borderId="26" xfId="50" applyNumberFormat="1" applyFont="1" applyFill="1" applyBorder="1"/>
    <xf numFmtId="10" fontId="5" fillId="32" borderId="11" xfId="38" applyNumberFormat="1" applyFont="1" applyFill="1" applyBorder="1" applyAlignment="1">
      <alignment horizontal="right" vertical="center"/>
    </xf>
    <xf numFmtId="10" fontId="5" fillId="32" borderId="5" xfId="38" applyNumberFormat="1" applyFont="1" applyFill="1" applyBorder="1" applyAlignment="1">
      <alignment horizontal="right" vertical="center"/>
    </xf>
    <xf numFmtId="10" fontId="5" fillId="32" borderId="0" xfId="38" applyNumberFormat="1" applyFont="1" applyFill="1" applyBorder="1" applyAlignment="1">
      <alignment horizontal="right" vertical="center"/>
    </xf>
    <xf numFmtId="10" fontId="5" fillId="32" borderId="18" xfId="50" applyNumberFormat="1" applyFont="1" applyFill="1" applyBorder="1"/>
    <xf numFmtId="10" fontId="5" fillId="32" borderId="0" xfId="50" applyNumberFormat="1" applyFont="1" applyFill="1" applyBorder="1"/>
    <xf numFmtId="10" fontId="5" fillId="32" borderId="16" xfId="50" applyNumberFormat="1" applyFont="1" applyFill="1" applyBorder="1"/>
    <xf numFmtId="10" fontId="5" fillId="32" borderId="25" xfId="50" applyNumberFormat="1" applyFont="1" applyFill="1" applyBorder="1"/>
    <xf numFmtId="10" fontId="5" fillId="32" borderId="25" xfId="38" applyNumberFormat="1" applyFont="1" applyFill="1" applyBorder="1" applyAlignment="1">
      <alignment horizontal="right" vertical="center"/>
    </xf>
    <xf numFmtId="10" fontId="5" fillId="32" borderId="11" xfId="50" applyNumberFormat="1" applyFont="1" applyFill="1" applyBorder="1"/>
    <xf numFmtId="10" fontId="4" fillId="32" borderId="10" xfId="38" applyNumberFormat="1" applyFont="1" applyFill="1" applyBorder="1" applyAlignment="1">
      <alignment horizontal="right" vertical="center"/>
    </xf>
    <xf numFmtId="10" fontId="4" fillId="32" borderId="3" xfId="38" applyNumberFormat="1" applyFont="1" applyFill="1" applyBorder="1" applyAlignment="1">
      <alignment horizontal="right" vertical="center"/>
    </xf>
    <xf numFmtId="10" fontId="4" fillId="32" borderId="31" xfId="38" applyNumberFormat="1" applyFont="1" applyFill="1" applyBorder="1" applyAlignment="1">
      <alignment horizontal="right" vertical="center"/>
    </xf>
    <xf numFmtId="0" fontId="5" fillId="32" borderId="0" xfId="50" applyFont="1" applyFill="1"/>
    <xf numFmtId="0" fontId="4" fillId="32" borderId="32" xfId="50" applyFont="1" applyFill="1" applyBorder="1" applyAlignment="1"/>
    <xf numFmtId="0" fontId="5" fillId="32" borderId="32" xfId="50" applyFont="1" applyFill="1" applyBorder="1" applyAlignment="1"/>
    <xf numFmtId="0" fontId="4" fillId="32" borderId="0" xfId="50" applyFont="1" applyFill="1" applyBorder="1" applyAlignment="1"/>
    <xf numFmtId="0" fontId="5" fillId="32" borderId="42" xfId="50" applyFont="1" applyFill="1" applyBorder="1" applyAlignment="1">
      <alignment wrapText="1"/>
    </xf>
    <xf numFmtId="168" fontId="4" fillId="32" borderId="3" xfId="33" applyNumberFormat="1" applyFont="1" applyFill="1" applyBorder="1" applyAlignment="1">
      <alignment horizontal="center" vertical="center" wrapText="1"/>
    </xf>
    <xf numFmtId="168" fontId="4" fillId="32" borderId="41" xfId="33" applyNumberFormat="1" applyFont="1" applyFill="1" applyBorder="1" applyAlignment="1">
      <alignment horizontal="center" vertical="center" wrapText="1"/>
    </xf>
    <xf numFmtId="0" fontId="5" fillId="32" borderId="0" xfId="50" applyFont="1" applyFill="1" applyAlignment="1">
      <alignment wrapText="1"/>
    </xf>
    <xf numFmtId="168" fontId="4" fillId="32" borderId="0" xfId="33" applyNumberFormat="1" applyFont="1" applyFill="1" applyBorder="1" applyAlignment="1">
      <alignment horizontal="center" vertical="center" wrapText="1"/>
    </xf>
    <xf numFmtId="167" fontId="5" fillId="32" borderId="15" xfId="33" applyNumberFormat="1" applyFont="1" applyFill="1" applyBorder="1" applyAlignment="1">
      <alignment horizontal="right"/>
    </xf>
    <xf numFmtId="167" fontId="5" fillId="32" borderId="15" xfId="33" applyNumberFormat="1" applyFont="1" applyFill="1" applyBorder="1" applyAlignment="1"/>
    <xf numFmtId="167" fontId="5" fillId="32" borderId="14" xfId="33" applyNumberFormat="1" applyFont="1" applyFill="1" applyBorder="1" applyAlignment="1"/>
    <xf numFmtId="166" fontId="5" fillId="32" borderId="0" xfId="28" applyNumberFormat="1" applyFont="1" applyFill="1" applyBorder="1" applyAlignment="1">
      <alignment horizontal="right" vertical="center"/>
    </xf>
    <xf numFmtId="0" fontId="4" fillId="32" borderId="38" xfId="50" applyFont="1" applyFill="1" applyBorder="1"/>
    <xf numFmtId="168" fontId="4" fillId="32" borderId="15" xfId="50" applyNumberFormat="1" applyFont="1" applyFill="1" applyBorder="1" applyAlignment="1">
      <alignment horizontal="right"/>
    </xf>
    <xf numFmtId="167" fontId="5" fillId="32" borderId="0" xfId="50" applyNumberFormat="1" applyFont="1" applyFill="1" applyBorder="1"/>
    <xf numFmtId="167" fontId="4" fillId="32" borderId="15" xfId="33" applyNumberFormat="1" applyFont="1" applyFill="1" applyBorder="1" applyAlignment="1">
      <alignment horizontal="center"/>
    </xf>
    <xf numFmtId="0" fontId="4" fillId="32" borderId="37" xfId="50" applyFont="1" applyFill="1" applyBorder="1"/>
    <xf numFmtId="10" fontId="4" fillId="32" borderId="15" xfId="54" applyNumberFormat="1" applyFont="1" applyFill="1" applyBorder="1" applyAlignment="1">
      <alignment horizontal="center"/>
    </xf>
    <xf numFmtId="10" fontId="5" fillId="32" borderId="0" xfId="54" applyNumberFormat="1" applyFill="1" applyBorder="1" applyAlignment="1"/>
    <xf numFmtId="2" fontId="4" fillId="32" borderId="43" xfId="50" applyNumberFormat="1" applyFont="1" applyFill="1" applyBorder="1" applyAlignment="1">
      <alignment wrapText="1"/>
    </xf>
    <xf numFmtId="10" fontId="4" fillId="32" borderId="44" xfId="54" applyNumberFormat="1" applyFont="1" applyFill="1" applyBorder="1" applyAlignment="1"/>
    <xf numFmtId="10" fontId="4" fillId="32" borderId="45" xfId="54" applyNumberFormat="1" applyFont="1" applyFill="1" applyBorder="1" applyAlignment="1"/>
    <xf numFmtId="166" fontId="4" fillId="32" borderId="0" xfId="43" applyNumberFormat="1" applyFont="1" applyFill="1" applyBorder="1" applyAlignment="1">
      <alignment horizontal="center" vertical="center" wrapText="1"/>
    </xf>
    <xf numFmtId="166" fontId="4" fillId="32" borderId="0" xfId="43" applyNumberFormat="1" applyFont="1" applyFill="1" applyBorder="1" applyAlignment="1">
      <alignment horizontal="right" vertical="center"/>
    </xf>
    <xf numFmtId="3" fontId="8" fillId="32" borderId="0" xfId="50" applyNumberFormat="1" applyFont="1" applyFill="1"/>
    <xf numFmtId="166" fontId="5" fillId="32" borderId="2" xfId="38" applyNumberFormat="1" applyFont="1" applyFill="1" applyBorder="1" applyAlignment="1">
      <alignment horizontal="center" vertical="center" wrapText="1"/>
    </xf>
    <xf numFmtId="166" fontId="5" fillId="32" borderId="31" xfId="38" applyNumberFormat="1" applyFont="1" applyFill="1" applyBorder="1" applyAlignment="1">
      <alignment horizontal="center" vertical="center" wrapText="1"/>
    </xf>
    <xf numFmtId="10" fontId="5" fillId="32" borderId="11" xfId="38" applyNumberFormat="1" applyFont="1" applyFill="1" applyBorder="1" applyAlignment="1">
      <alignment horizontal="right" vertical="center" wrapText="1"/>
    </xf>
    <xf numFmtId="10" fontId="5" fillId="32" borderId="28" xfId="38" applyNumberFormat="1" applyFont="1" applyFill="1" applyBorder="1" applyAlignment="1">
      <alignment horizontal="right" vertical="center" wrapText="1"/>
    </xf>
    <xf numFmtId="10" fontId="4" fillId="32" borderId="21" xfId="50" applyNumberFormat="1" applyFont="1" applyFill="1" applyBorder="1"/>
    <xf numFmtId="10" fontId="4" fillId="32" borderId="4" xfId="50" applyNumberFormat="1" applyFont="1" applyFill="1" applyBorder="1"/>
    <xf numFmtId="10" fontId="5" fillId="32" borderId="17" xfId="38" applyNumberFormat="1" applyFont="1" applyFill="1" applyBorder="1" applyAlignment="1">
      <alignment horizontal="right" vertical="center"/>
    </xf>
    <xf numFmtId="10" fontId="5" fillId="32" borderId="20" xfId="50" applyNumberFormat="1" applyFont="1" applyFill="1" applyBorder="1"/>
    <xf numFmtId="10" fontId="5" fillId="32" borderId="6" xfId="50" applyNumberFormat="1" applyFont="1" applyFill="1" applyBorder="1"/>
    <xf numFmtId="10" fontId="5" fillId="32" borderId="5" xfId="50" applyNumberFormat="1" applyFont="1" applyFill="1" applyBorder="1"/>
    <xf numFmtId="3" fontId="5" fillId="32" borderId="0" xfId="51" applyNumberFormat="1" applyFont="1" applyFill="1"/>
    <xf numFmtId="3" fontId="5" fillId="32" borderId="24" xfId="51" applyNumberFormat="1" applyFont="1" applyFill="1" applyBorder="1"/>
    <xf numFmtId="3" fontId="5" fillId="32" borderId="17" xfId="51" applyNumberFormat="1" applyFont="1" applyFill="1" applyBorder="1"/>
    <xf numFmtId="0" fontId="4" fillId="32" borderId="0" xfId="50" applyFont="1" applyFill="1"/>
    <xf numFmtId="166" fontId="4" fillId="32" borderId="0" xfId="37" applyNumberFormat="1" applyFont="1" applyFill="1" applyBorder="1" applyAlignment="1">
      <alignment horizontal="right" vertical="center"/>
    </xf>
    <xf numFmtId="49" fontId="5" fillId="32" borderId="5" xfId="33" applyNumberFormat="1" applyFont="1" applyFill="1" applyBorder="1"/>
    <xf numFmtId="166" fontId="5" fillId="32" borderId="42" xfId="42" applyNumberFormat="1" applyFont="1" applyFill="1" applyBorder="1" applyAlignment="1">
      <alignment horizontal="right" vertical="center"/>
    </xf>
    <xf numFmtId="166" fontId="5" fillId="32" borderId="3" xfId="42" applyNumberFormat="1" applyFont="1" applyFill="1" applyBorder="1" applyAlignment="1">
      <alignment horizontal="right" vertical="center"/>
    </xf>
    <xf numFmtId="166" fontId="5" fillId="32" borderId="41" xfId="42" applyNumberFormat="1" applyFont="1" applyFill="1" applyBorder="1" applyAlignment="1">
      <alignment horizontal="right" vertical="center"/>
    </xf>
    <xf numFmtId="0" fontId="5" fillId="32" borderId="20" xfId="46" applyFont="1" applyFill="1" applyBorder="1" applyAlignment="1">
      <alignment horizontal="right" vertical="center"/>
    </xf>
    <xf numFmtId="3" fontId="4" fillId="32" borderId="0" xfId="50" applyNumberFormat="1" applyFont="1" applyFill="1" applyBorder="1" applyAlignment="1"/>
    <xf numFmtId="167" fontId="5" fillId="32" borderId="0" xfId="44" applyNumberFormat="1" applyFont="1" applyFill="1"/>
    <xf numFmtId="167" fontId="5" fillId="32" borderId="24" xfId="44" applyNumberFormat="1" applyFont="1" applyFill="1" applyBorder="1"/>
    <xf numFmtId="166" fontId="4" fillId="32" borderId="0" xfId="37" applyNumberFormat="1" applyFont="1" applyFill="1" applyBorder="1" applyAlignment="1">
      <alignment horizontal="center" vertical="center" wrapText="1"/>
    </xf>
    <xf numFmtId="166" fontId="4" fillId="32" borderId="0" xfId="50" applyNumberFormat="1" applyFont="1" applyFill="1" applyBorder="1"/>
    <xf numFmtId="166" fontId="5" fillId="32" borderId="0" xfId="37" applyNumberFormat="1" applyFont="1" applyFill="1" applyBorder="1" applyAlignment="1">
      <alignment horizontal="right" vertical="center"/>
    </xf>
    <xf numFmtId="166" fontId="5" fillId="32" borderId="0" xfId="37" applyNumberFormat="1" applyFont="1" applyFill="1" applyBorder="1" applyAlignment="1">
      <alignment horizontal="right" vertical="center" wrapText="1"/>
    </xf>
    <xf numFmtId="0" fontId="5" fillId="32" borderId="0" xfId="50" applyFont="1" applyFill="1" applyBorder="1"/>
    <xf numFmtId="0" fontId="5" fillId="32" borderId="0" xfId="50" applyFont="1" applyFill="1" applyBorder="1" applyAlignment="1">
      <alignment horizontal="right"/>
    </xf>
    <xf numFmtId="3" fontId="5" fillId="32" borderId="0" xfId="50" applyNumberFormat="1" applyFont="1" applyFill="1" applyAlignment="1">
      <alignment wrapText="1"/>
    </xf>
    <xf numFmtId="10" fontId="5" fillId="32" borderId="0" xfId="53" applyNumberFormat="1" applyFont="1" applyFill="1" applyBorder="1"/>
    <xf numFmtId="169" fontId="4" fillId="32" borderId="23" xfId="46" applyNumberFormat="1" applyFont="1" applyFill="1" applyBorder="1"/>
    <xf numFmtId="167" fontId="4" fillId="32" borderId="46" xfId="44" applyNumberFormat="1" applyFont="1" applyFill="1" applyBorder="1" applyAlignment="1">
      <alignment horizontal="center" vertical="center"/>
    </xf>
    <xf numFmtId="167" fontId="4" fillId="32" borderId="5" xfId="44" applyNumberFormat="1" applyFont="1" applyFill="1" applyBorder="1" applyAlignment="1">
      <alignment horizontal="center" vertical="center"/>
    </xf>
    <xf numFmtId="167" fontId="4" fillId="32" borderId="47" xfId="44" applyNumberFormat="1" applyFont="1" applyFill="1" applyBorder="1" applyAlignment="1">
      <alignment horizontal="center" vertical="center"/>
    </xf>
    <xf numFmtId="0" fontId="4" fillId="33" borderId="48" xfId="51" applyFont="1" applyFill="1" applyBorder="1"/>
    <xf numFmtId="167" fontId="5" fillId="33" borderId="0" xfId="33" applyNumberFormat="1" applyFont="1" applyFill="1" applyBorder="1"/>
    <xf numFmtId="0" fontId="5" fillId="33" borderId="0" xfId="51" applyFont="1" applyFill="1" applyBorder="1"/>
    <xf numFmtId="0" fontId="5" fillId="33" borderId="48" xfId="51" applyFont="1" applyFill="1" applyBorder="1"/>
    <xf numFmtId="167" fontId="5" fillId="34" borderId="15" xfId="33" applyNumberFormat="1" applyFont="1" applyFill="1" applyBorder="1" applyAlignment="1">
      <alignment horizontal="right"/>
    </xf>
    <xf numFmtId="167" fontId="4" fillId="34" borderId="15" xfId="33" applyNumberFormat="1" applyFont="1" applyFill="1" applyBorder="1" applyAlignment="1">
      <alignment horizontal="center"/>
    </xf>
    <xf numFmtId="0" fontId="5" fillId="35" borderId="0" xfId="50" applyFont="1" applyFill="1"/>
    <xf numFmtId="167" fontId="4" fillId="35" borderId="2" xfId="44" applyNumberFormat="1" applyFont="1" applyFill="1" applyBorder="1" applyAlignment="1">
      <alignment horizontal="center" vertical="center"/>
    </xf>
    <xf numFmtId="166" fontId="4" fillId="35" borderId="7" xfId="42" applyNumberFormat="1" applyFont="1" applyFill="1" applyBorder="1" applyAlignment="1">
      <alignment horizontal="center" vertical="center" wrapText="1"/>
    </xf>
    <xf numFmtId="166" fontId="4" fillId="35" borderId="3" xfId="42" applyNumberFormat="1" applyFont="1" applyFill="1" applyBorder="1" applyAlignment="1">
      <alignment horizontal="center" vertical="center" wrapText="1"/>
    </xf>
    <xf numFmtId="166" fontId="4" fillId="35" borderId="8" xfId="42" applyNumberFormat="1" applyFont="1" applyFill="1" applyBorder="1" applyAlignment="1">
      <alignment horizontal="center" vertical="center" wrapText="1"/>
    </xf>
    <xf numFmtId="166" fontId="4" fillId="35" borderId="30" xfId="42" applyNumberFormat="1" applyFont="1" applyFill="1" applyBorder="1" applyAlignment="1">
      <alignment horizontal="center" vertical="center" wrapText="1"/>
    </xf>
    <xf numFmtId="3" fontId="5" fillId="35" borderId="0" xfId="50" applyNumberFormat="1" applyFont="1" applyFill="1" applyBorder="1"/>
    <xf numFmtId="3" fontId="5" fillId="35" borderId="0" xfId="50" applyNumberFormat="1" applyFont="1" applyFill="1"/>
    <xf numFmtId="0" fontId="4" fillId="35" borderId="0" xfId="50" applyFont="1" applyFill="1"/>
    <xf numFmtId="167" fontId="4" fillId="35" borderId="5" xfId="33" applyNumberFormat="1" applyFont="1" applyFill="1" applyBorder="1"/>
    <xf numFmtId="166" fontId="4" fillId="35" borderId="21" xfId="46" applyNumberFormat="1" applyFont="1" applyFill="1" applyBorder="1"/>
    <xf numFmtId="166" fontId="4" fillId="35" borderId="26" xfId="46" applyNumberFormat="1" applyFont="1" applyFill="1" applyBorder="1"/>
    <xf numFmtId="166" fontId="4" fillId="35" borderId="16" xfId="46" applyNumberFormat="1" applyFont="1" applyFill="1" applyBorder="1"/>
    <xf numFmtId="166" fontId="4" fillId="35" borderId="28" xfId="46" applyNumberFormat="1" applyFont="1" applyFill="1" applyBorder="1"/>
    <xf numFmtId="166" fontId="4" fillId="35" borderId="33" xfId="46" applyNumberFormat="1" applyFont="1" applyFill="1" applyBorder="1"/>
    <xf numFmtId="166" fontId="4" fillId="36" borderId="16" xfId="46" applyNumberFormat="1" applyFont="1" applyFill="1" applyBorder="1"/>
    <xf numFmtId="167" fontId="5" fillId="35" borderId="5" xfId="33" applyNumberFormat="1" applyFont="1" applyFill="1" applyBorder="1"/>
    <xf numFmtId="166" fontId="5" fillId="35" borderId="16" xfId="42" applyNumberFormat="1" applyFont="1" applyFill="1" applyBorder="1" applyAlignment="1">
      <alignment horizontal="right" vertical="center"/>
    </xf>
    <xf numFmtId="166" fontId="5" fillId="35" borderId="28" xfId="42" applyNumberFormat="1" applyFont="1" applyFill="1" applyBorder="1" applyAlignment="1">
      <alignment horizontal="right" vertical="center"/>
    </xf>
    <xf numFmtId="166" fontId="5" fillId="35" borderId="36" xfId="42" applyNumberFormat="1" applyFont="1" applyFill="1" applyBorder="1" applyAlignment="1">
      <alignment horizontal="right" vertical="center"/>
    </xf>
    <xf numFmtId="166" fontId="5" fillId="36" borderId="36" xfId="42" applyNumberFormat="1" applyFont="1" applyFill="1" applyBorder="1" applyAlignment="1">
      <alignment horizontal="right" vertical="center"/>
    </xf>
    <xf numFmtId="166" fontId="5" fillId="36" borderId="16" xfId="42" applyNumberFormat="1" applyFont="1" applyFill="1" applyBorder="1" applyAlignment="1">
      <alignment horizontal="right" vertical="center"/>
    </xf>
    <xf numFmtId="167" fontId="4" fillId="35" borderId="6" xfId="33" applyNumberFormat="1" applyFont="1" applyFill="1" applyBorder="1"/>
    <xf numFmtId="0" fontId="5" fillId="35" borderId="19" xfId="46" applyFont="1" applyFill="1" applyBorder="1"/>
    <xf numFmtId="0" fontId="5" fillId="35" borderId="29" xfId="46" applyFont="1" applyFill="1" applyBorder="1"/>
    <xf numFmtId="0" fontId="5" fillId="35" borderId="37" xfId="46" applyFont="1" applyFill="1" applyBorder="1"/>
    <xf numFmtId="0" fontId="5" fillId="36" borderId="37" xfId="46" applyFont="1" applyFill="1" applyBorder="1"/>
    <xf numFmtId="0" fontId="5" fillId="36" borderId="19" xfId="46" applyFont="1" applyFill="1" applyBorder="1"/>
    <xf numFmtId="167" fontId="4" fillId="35" borderId="4" xfId="33" applyNumberFormat="1" applyFont="1" applyFill="1" applyBorder="1"/>
    <xf numFmtId="166" fontId="4" fillId="35" borderId="38" xfId="46" applyNumberFormat="1" applyFont="1" applyFill="1" applyBorder="1"/>
    <xf numFmtId="166" fontId="4" fillId="36" borderId="38" xfId="46" applyNumberFormat="1" applyFont="1" applyFill="1" applyBorder="1"/>
    <xf numFmtId="166" fontId="5" fillId="35" borderId="11" xfId="42" applyNumberFormat="1" applyFont="1" applyFill="1" applyBorder="1" applyAlignment="1">
      <alignment horizontal="right" vertical="center"/>
    </xf>
    <xf numFmtId="166" fontId="5" fillId="35" borderId="17" xfId="42" applyNumberFormat="1" applyFont="1" applyFill="1" applyBorder="1" applyAlignment="1">
      <alignment horizontal="right" vertical="center"/>
    </xf>
    <xf numFmtId="166" fontId="5" fillId="35" borderId="25" xfId="42" applyNumberFormat="1" applyFont="1" applyFill="1" applyBorder="1" applyAlignment="1">
      <alignment horizontal="right" vertical="center"/>
    </xf>
    <xf numFmtId="0" fontId="5" fillId="35" borderId="18" xfId="46" applyFont="1" applyFill="1" applyBorder="1"/>
    <xf numFmtId="0" fontId="5" fillId="35" borderId="20" xfId="46" applyFont="1" applyFill="1" applyBorder="1"/>
    <xf numFmtId="0" fontId="5" fillId="35" borderId="27" xfId="46" applyFont="1" applyFill="1" applyBorder="1"/>
    <xf numFmtId="166" fontId="4" fillId="35" borderId="11" xfId="46" applyNumberFormat="1" applyFont="1" applyFill="1" applyBorder="1"/>
    <xf numFmtId="166" fontId="4" fillId="35" borderId="25" xfId="46" applyNumberFormat="1" applyFont="1" applyFill="1" applyBorder="1"/>
    <xf numFmtId="166" fontId="4" fillId="35" borderId="36" xfId="46" applyNumberFormat="1" applyFont="1" applyFill="1" applyBorder="1"/>
    <xf numFmtId="166" fontId="4" fillId="36" borderId="36" xfId="46" applyNumberFormat="1" applyFont="1" applyFill="1" applyBorder="1"/>
    <xf numFmtId="0" fontId="5" fillId="35" borderId="11" xfId="46" applyFont="1" applyFill="1" applyBorder="1"/>
    <xf numFmtId="0" fontId="5" fillId="35" borderId="16" xfId="46" applyFont="1" applyFill="1" applyBorder="1"/>
    <xf numFmtId="0" fontId="5" fillId="35" borderId="17" xfId="46" applyFont="1" applyFill="1" applyBorder="1"/>
    <xf numFmtId="0" fontId="5" fillId="35" borderId="25" xfId="46" applyFont="1" applyFill="1" applyBorder="1"/>
    <xf numFmtId="0" fontId="5" fillId="35" borderId="36" xfId="46" applyFont="1" applyFill="1" applyBorder="1"/>
    <xf numFmtId="0" fontId="5" fillId="36" borderId="36" xfId="46" applyFont="1" applyFill="1" applyBorder="1"/>
    <xf numFmtId="0" fontId="5" fillId="36" borderId="16" xfId="46" applyFont="1" applyFill="1" applyBorder="1"/>
    <xf numFmtId="165" fontId="5" fillId="36" borderId="16" xfId="42" applyNumberFormat="1" applyFont="1" applyFill="1" applyBorder="1" applyAlignment="1">
      <alignment horizontal="right" vertical="center"/>
    </xf>
    <xf numFmtId="166" fontId="5" fillId="35" borderId="0" xfId="42" applyNumberFormat="1" applyFont="1" applyFill="1" applyBorder="1" applyAlignment="1">
      <alignment horizontal="right" vertical="center"/>
    </xf>
    <xf numFmtId="0" fontId="5" fillId="35" borderId="12" xfId="46" applyFont="1" applyFill="1" applyBorder="1"/>
    <xf numFmtId="166" fontId="4" fillId="35" borderId="4" xfId="46" applyNumberFormat="1" applyFont="1" applyFill="1" applyBorder="1"/>
    <xf numFmtId="0" fontId="5" fillId="35" borderId="39" xfId="46" applyFont="1" applyFill="1" applyBorder="1"/>
    <xf numFmtId="0" fontId="5" fillId="35" borderId="40" xfId="46" applyFont="1" applyFill="1" applyBorder="1"/>
    <xf numFmtId="0" fontId="5" fillId="36" borderId="39" xfId="46" applyFont="1" applyFill="1" applyBorder="1"/>
    <xf numFmtId="0" fontId="5" fillId="36" borderId="40" xfId="46" applyFont="1" applyFill="1" applyBorder="1"/>
    <xf numFmtId="167" fontId="4" fillId="35" borderId="2" xfId="33" applyNumberFormat="1" applyFont="1" applyFill="1" applyBorder="1"/>
    <xf numFmtId="166" fontId="4" fillId="35" borderId="7" xfId="42" applyNumberFormat="1" applyFont="1" applyFill="1" applyBorder="1" applyAlignment="1">
      <alignment horizontal="right" vertical="center"/>
    </xf>
    <xf numFmtId="166" fontId="4" fillId="35" borderId="3" xfId="42" applyNumberFormat="1" applyFont="1" applyFill="1" applyBorder="1" applyAlignment="1">
      <alignment horizontal="right" vertical="center"/>
    </xf>
    <xf numFmtId="166" fontId="4" fillId="35" borderId="10" xfId="42" applyNumberFormat="1" applyFont="1" applyFill="1" applyBorder="1" applyAlignment="1">
      <alignment horizontal="right" vertical="center"/>
    </xf>
    <xf numFmtId="166" fontId="4" fillId="35" borderId="31" xfId="42" applyNumberFormat="1" applyFont="1" applyFill="1" applyBorder="1" applyAlignment="1">
      <alignment horizontal="right" vertical="center"/>
    </xf>
    <xf numFmtId="166" fontId="4" fillId="36" borderId="7" xfId="42" applyNumberFormat="1" applyFont="1" applyFill="1" applyBorder="1" applyAlignment="1">
      <alignment horizontal="right" vertical="center"/>
    </xf>
    <xf numFmtId="166" fontId="4" fillId="36" borderId="3" xfId="42" applyNumberFormat="1" applyFont="1" applyFill="1" applyBorder="1" applyAlignment="1">
      <alignment horizontal="right" vertical="center"/>
    </xf>
    <xf numFmtId="0" fontId="4" fillId="32" borderId="0" xfId="50" applyFont="1" applyFill="1" applyBorder="1"/>
    <xf numFmtId="10" fontId="4" fillId="32" borderId="0" xfId="54" applyNumberFormat="1" applyFont="1" applyFill="1" applyBorder="1" applyAlignment="1">
      <alignment horizontal="center"/>
    </xf>
    <xf numFmtId="2" fontId="4" fillId="32" borderId="0" xfId="50" applyNumberFormat="1" applyFont="1" applyFill="1" applyBorder="1" applyAlignment="1">
      <alignment wrapText="1"/>
    </xf>
    <xf numFmtId="10" fontId="4" fillId="32" borderId="0" xfId="54" applyNumberFormat="1" applyFont="1" applyFill="1" applyBorder="1" applyAlignment="1"/>
    <xf numFmtId="10" fontId="4" fillId="32" borderId="15" xfId="54" applyNumberFormat="1" applyFont="1" applyFill="1" applyBorder="1" applyAlignment="1">
      <alignment horizontal="right"/>
    </xf>
    <xf numFmtId="10" fontId="4" fillId="32" borderId="28" xfId="38" applyNumberFormat="1" applyFont="1" applyFill="1" applyBorder="1" applyAlignment="1">
      <alignment horizontal="right" vertical="center"/>
    </xf>
    <xf numFmtId="3" fontId="4" fillId="32" borderId="0" xfId="50" applyNumberFormat="1" applyFont="1" applyFill="1" applyBorder="1"/>
    <xf numFmtId="10" fontId="4" fillId="32" borderId="36" xfId="38" applyNumberFormat="1" applyFont="1" applyFill="1" applyBorder="1" applyAlignment="1">
      <alignment horizontal="right" vertical="center"/>
    </xf>
    <xf numFmtId="10" fontId="4" fillId="32" borderId="7" xfId="38" applyNumberFormat="1" applyFont="1" applyFill="1" applyBorder="1" applyAlignment="1">
      <alignment horizontal="right" vertical="center"/>
    </xf>
    <xf numFmtId="10" fontId="4" fillId="32" borderId="2" xfId="38" applyNumberFormat="1" applyFont="1" applyFill="1" applyBorder="1" applyAlignment="1">
      <alignment horizontal="right" vertical="center"/>
    </xf>
    <xf numFmtId="166" fontId="5" fillId="0" borderId="36" xfId="42" applyNumberFormat="1" applyFont="1" applyFill="1" applyBorder="1" applyAlignment="1">
      <alignment horizontal="right" vertical="center"/>
    </xf>
    <xf numFmtId="167" fontId="4" fillId="35" borderId="21" xfId="31" applyNumberFormat="1" applyFont="1" applyFill="1" applyBorder="1"/>
    <xf numFmtId="167" fontId="4" fillId="35" borderId="26" xfId="31" applyNumberFormat="1" applyFont="1" applyFill="1" applyBorder="1"/>
    <xf numFmtId="167" fontId="5" fillId="35" borderId="16" xfId="31" applyNumberFormat="1" applyFont="1" applyFill="1" applyBorder="1" applyAlignment="1">
      <alignment horizontal="right" vertical="center"/>
    </xf>
    <xf numFmtId="167" fontId="5" fillId="35" borderId="28" xfId="31" applyNumberFormat="1" applyFont="1" applyFill="1" applyBorder="1" applyAlignment="1">
      <alignment horizontal="right" vertical="center"/>
    </xf>
    <xf numFmtId="167" fontId="5" fillId="35" borderId="19" xfId="31" applyNumberFormat="1" applyFont="1" applyFill="1" applyBorder="1"/>
    <xf numFmtId="167" fontId="5" fillId="35" borderId="29" xfId="31" applyNumberFormat="1" applyFont="1" applyFill="1" applyBorder="1"/>
    <xf numFmtId="167" fontId="5" fillId="35" borderId="11" xfId="31" applyNumberFormat="1" applyFont="1" applyFill="1" applyBorder="1" applyAlignment="1">
      <alignment horizontal="right" vertical="center"/>
    </xf>
    <xf numFmtId="167" fontId="5" fillId="35" borderId="17" xfId="31" applyNumberFormat="1" applyFont="1" applyFill="1" applyBorder="1" applyAlignment="1">
      <alignment horizontal="right" vertical="center"/>
    </xf>
    <xf numFmtId="167" fontId="5" fillId="35" borderId="25" xfId="31" applyNumberFormat="1" applyFont="1" applyFill="1" applyBorder="1" applyAlignment="1">
      <alignment horizontal="right" vertical="center"/>
    </xf>
    <xf numFmtId="167" fontId="5" fillId="35" borderId="18" xfId="31" applyNumberFormat="1" applyFont="1" applyFill="1" applyBorder="1"/>
    <xf numFmtId="167" fontId="5" fillId="35" borderId="20" xfId="31" applyNumberFormat="1" applyFont="1" applyFill="1" applyBorder="1"/>
    <xf numFmtId="167" fontId="5" fillId="35" borderId="27" xfId="31" applyNumberFormat="1" applyFont="1" applyFill="1" applyBorder="1"/>
    <xf numFmtId="167" fontId="4" fillId="35" borderId="11" xfId="31" applyNumberFormat="1" applyFont="1" applyFill="1" applyBorder="1"/>
    <xf numFmtId="167" fontId="4" fillId="35" borderId="25" xfId="31" applyNumberFormat="1" applyFont="1" applyFill="1" applyBorder="1"/>
    <xf numFmtId="167" fontId="5" fillId="35" borderId="11" xfId="31" applyNumberFormat="1" applyFont="1" applyFill="1" applyBorder="1"/>
    <xf numFmtId="167" fontId="5" fillId="35" borderId="16" xfId="31" applyNumberFormat="1" applyFont="1" applyFill="1" applyBorder="1"/>
    <xf numFmtId="167" fontId="5" fillId="35" borderId="17" xfId="31" applyNumberFormat="1" applyFont="1" applyFill="1" applyBorder="1"/>
    <xf numFmtId="167" fontId="5" fillId="35" borderId="25" xfId="31" applyNumberFormat="1" applyFont="1" applyFill="1" applyBorder="1"/>
    <xf numFmtId="167" fontId="5" fillId="35" borderId="0" xfId="31" applyNumberFormat="1" applyFont="1" applyFill="1" applyBorder="1" applyAlignment="1">
      <alignment horizontal="right" vertical="center"/>
    </xf>
    <xf numFmtId="167" fontId="5" fillId="35" borderId="12" xfId="31" applyNumberFormat="1" applyFont="1" applyFill="1" applyBorder="1"/>
    <xf numFmtId="167" fontId="4" fillId="35" borderId="4" xfId="31" applyNumberFormat="1" applyFont="1" applyFill="1" applyBorder="1"/>
    <xf numFmtId="167" fontId="4" fillId="35" borderId="7" xfId="31" applyNumberFormat="1" applyFont="1" applyFill="1" applyBorder="1" applyAlignment="1">
      <alignment horizontal="right" vertical="center"/>
    </xf>
    <xf numFmtId="167" fontId="4" fillId="35" borderId="3" xfId="31" applyNumberFormat="1" applyFont="1" applyFill="1" applyBorder="1" applyAlignment="1">
      <alignment horizontal="right" vertical="center"/>
    </xf>
    <xf numFmtId="167" fontId="4" fillId="35" borderId="10" xfId="31" applyNumberFormat="1" applyFont="1" applyFill="1" applyBorder="1" applyAlignment="1">
      <alignment horizontal="right" vertical="center"/>
    </xf>
    <xf numFmtId="167" fontId="4" fillId="35" borderId="31" xfId="31" applyNumberFormat="1" applyFont="1" applyFill="1" applyBorder="1" applyAlignment="1">
      <alignment horizontal="right" vertical="center"/>
    </xf>
    <xf numFmtId="167" fontId="5" fillId="32" borderId="0" xfId="31" applyNumberFormat="1" applyFont="1" applyFill="1"/>
    <xf numFmtId="167" fontId="5" fillId="32" borderId="24" xfId="31" applyNumberFormat="1" applyFont="1" applyFill="1" applyBorder="1"/>
    <xf numFmtId="0" fontId="5" fillId="33" borderId="48" xfId="51" applyFont="1" applyFill="1" applyBorder="1" applyAlignment="1">
      <alignment vertical="center"/>
    </xf>
    <xf numFmtId="167" fontId="5" fillId="32" borderId="15" xfId="33" applyNumberFormat="1" applyFont="1" applyFill="1" applyBorder="1" applyAlignment="1">
      <alignment horizontal="right" vertical="center"/>
    </xf>
    <xf numFmtId="167" fontId="5" fillId="32" borderId="15" xfId="33" applyNumberFormat="1" applyFont="1" applyFill="1" applyBorder="1" applyAlignment="1">
      <alignment vertical="center"/>
    </xf>
    <xf numFmtId="167" fontId="5" fillId="32" borderId="14" xfId="33" applyNumberFormat="1" applyFont="1" applyFill="1" applyBorder="1" applyAlignment="1">
      <alignment vertical="center"/>
    </xf>
    <xf numFmtId="0" fontId="4" fillId="33" borderId="48" xfId="51" applyFont="1" applyFill="1" applyBorder="1" applyAlignment="1">
      <alignment vertical="center"/>
    </xf>
    <xf numFmtId="167" fontId="4" fillId="34" borderId="15" xfId="33" applyNumberFormat="1" applyFont="1" applyFill="1" applyBorder="1" applyAlignment="1">
      <alignment horizontal="center" vertical="center"/>
    </xf>
    <xf numFmtId="0" fontId="4" fillId="32" borderId="38" xfId="50" applyFont="1" applyFill="1" applyBorder="1" applyAlignment="1">
      <alignment vertical="center"/>
    </xf>
    <xf numFmtId="168" fontId="4" fillId="32" borderId="15" xfId="50" applyNumberFormat="1" applyFont="1" applyFill="1" applyBorder="1" applyAlignment="1">
      <alignment horizontal="right" vertical="center"/>
    </xf>
    <xf numFmtId="167" fontId="4" fillId="32" borderId="15" xfId="33" applyNumberFormat="1" applyFont="1" applyFill="1" applyBorder="1" applyAlignment="1">
      <alignment horizontal="center" vertical="center"/>
    </xf>
    <xf numFmtId="0" fontId="4" fillId="32" borderId="37" xfId="50" applyFont="1" applyFill="1" applyBorder="1" applyAlignment="1">
      <alignment vertical="center"/>
    </xf>
    <xf numFmtId="10" fontId="4" fillId="32" borderId="15" xfId="54" applyNumberFormat="1" applyFont="1" applyFill="1" applyBorder="1" applyAlignment="1">
      <alignment horizontal="center" vertical="center"/>
    </xf>
    <xf numFmtId="2" fontId="4" fillId="32" borderId="43" xfId="50" applyNumberFormat="1" applyFont="1" applyFill="1" applyBorder="1" applyAlignment="1">
      <alignment vertical="center" wrapText="1"/>
    </xf>
    <xf numFmtId="10" fontId="4" fillId="32" borderId="44" xfId="54" applyNumberFormat="1" applyFont="1" applyFill="1" applyBorder="1" applyAlignment="1">
      <alignment vertical="center"/>
    </xf>
    <xf numFmtId="10" fontId="4" fillId="32" borderId="45" xfId="54" applyNumberFormat="1" applyFont="1" applyFill="1" applyBorder="1" applyAlignment="1">
      <alignment vertical="center"/>
    </xf>
    <xf numFmtId="10" fontId="4" fillId="32" borderId="15" xfId="54" applyNumberFormat="1" applyFont="1" applyFill="1" applyBorder="1" applyAlignment="1">
      <alignment horizontal="right" vertical="center"/>
    </xf>
    <xf numFmtId="10" fontId="5" fillId="32" borderId="0" xfId="53" applyNumberFormat="1" applyFont="1" applyFill="1"/>
    <xf numFmtId="170" fontId="5" fillId="32" borderId="0" xfId="53" applyNumberFormat="1" applyFont="1" applyFill="1"/>
    <xf numFmtId="0" fontId="27" fillId="0" borderId="0" xfId="0" applyFont="1"/>
    <xf numFmtId="4" fontId="5" fillId="32" borderId="0" xfId="50" applyNumberFormat="1" applyFont="1" applyFill="1"/>
    <xf numFmtId="167" fontId="2" fillId="0" borderId="15" xfId="33" applyNumberFormat="1" applyFont="1" applyFill="1" applyBorder="1"/>
    <xf numFmtId="167" fontId="4" fillId="32" borderId="7" xfId="44" applyNumberFormat="1" applyFont="1" applyFill="1" applyBorder="1" applyAlignment="1">
      <alignment horizontal="center" vertical="center"/>
    </xf>
    <xf numFmtId="167" fontId="4" fillId="32" borderId="21" xfId="33" applyNumberFormat="1" applyFont="1" applyFill="1" applyBorder="1"/>
    <xf numFmtId="167" fontId="4" fillId="32" borderId="11" xfId="33" applyNumberFormat="1" applyFont="1" applyFill="1" applyBorder="1"/>
    <xf numFmtId="167" fontId="4" fillId="32" borderId="7" xfId="33" applyNumberFormat="1" applyFont="1" applyFill="1" applyBorder="1"/>
    <xf numFmtId="0" fontId="2" fillId="0" borderId="66" xfId="46" applyBorder="1"/>
    <xf numFmtId="0" fontId="0" fillId="0" borderId="15" xfId="0" applyBorder="1"/>
    <xf numFmtId="0" fontId="24" fillId="0" borderId="0" xfId="0" applyFont="1"/>
    <xf numFmtId="0" fontId="24" fillId="0" borderId="15" xfId="0" applyFont="1" applyBorder="1"/>
    <xf numFmtId="167" fontId="5" fillId="32" borderId="11" xfId="33" applyNumberFormat="1" applyFont="1" applyFill="1" applyBorder="1"/>
    <xf numFmtId="49" fontId="5" fillId="32" borderId="11" xfId="33" applyNumberFormat="1" applyFont="1" applyFill="1" applyBorder="1"/>
    <xf numFmtId="167" fontId="4" fillId="32" borderId="1" xfId="44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167" fontId="4" fillId="32" borderId="15" xfId="33" applyNumberFormat="1" applyFont="1" applyFill="1" applyBorder="1"/>
    <xf numFmtId="167" fontId="3" fillId="32" borderId="1" xfId="33" applyNumberFormat="1" applyFont="1" applyFill="1" applyBorder="1" applyAlignment="1">
      <alignment horizontal="center" vertical="center"/>
    </xf>
    <xf numFmtId="167" fontId="3" fillId="32" borderId="49" xfId="33" applyNumberFormat="1" applyFont="1" applyFill="1" applyBorder="1" applyAlignment="1">
      <alignment horizontal="center" vertical="center"/>
    </xf>
    <xf numFmtId="168" fontId="4" fillId="32" borderId="50" xfId="46" applyNumberFormat="1" applyFont="1" applyFill="1" applyBorder="1" applyAlignment="1">
      <alignment horizontal="center" vertical="top" wrapText="1"/>
    </xf>
    <xf numFmtId="168" fontId="4" fillId="32" borderId="51" xfId="46" applyNumberFormat="1" applyFont="1" applyFill="1" applyBorder="1" applyAlignment="1">
      <alignment horizontal="center" vertical="top" wrapText="1"/>
    </xf>
    <xf numFmtId="168" fontId="4" fillId="32" borderId="52" xfId="46" applyNumberFormat="1" applyFont="1" applyFill="1" applyBorder="1" applyAlignment="1">
      <alignment horizontal="center" vertical="top" wrapText="1"/>
    </xf>
    <xf numFmtId="168" fontId="4" fillId="32" borderId="53" xfId="46" applyNumberFormat="1" applyFont="1" applyFill="1" applyBorder="1" applyAlignment="1">
      <alignment horizontal="center" wrapText="1"/>
    </xf>
    <xf numFmtId="168" fontId="4" fillId="32" borderId="54" xfId="46" applyNumberFormat="1" applyFont="1" applyFill="1" applyBorder="1" applyAlignment="1">
      <alignment horizontal="center" wrapText="1"/>
    </xf>
    <xf numFmtId="0" fontId="4" fillId="32" borderId="46" xfId="46" applyFont="1" applyFill="1" applyBorder="1" applyAlignment="1">
      <alignment vertical="top" wrapText="1"/>
    </xf>
    <xf numFmtId="0" fontId="4" fillId="32" borderId="5" xfId="46" applyFont="1" applyFill="1" applyBorder="1" applyAlignment="1">
      <alignment vertical="top" wrapText="1"/>
    </xf>
    <xf numFmtId="168" fontId="4" fillId="32" borderId="55" xfId="46" applyNumberFormat="1" applyFont="1" applyFill="1" applyBorder="1" applyAlignment="1">
      <alignment horizontal="center" wrapText="1"/>
    </xf>
    <xf numFmtId="168" fontId="4" fillId="32" borderId="56" xfId="46" applyNumberFormat="1" applyFont="1" applyFill="1" applyBorder="1" applyAlignment="1">
      <alignment horizontal="center" wrapText="1"/>
    </xf>
    <xf numFmtId="168" fontId="4" fillId="32" borderId="57" xfId="46" applyNumberFormat="1" applyFont="1" applyFill="1" applyBorder="1" applyAlignment="1">
      <alignment horizontal="center" wrapText="1"/>
    </xf>
    <xf numFmtId="0" fontId="4" fillId="32" borderId="11" xfId="46" applyFont="1" applyFill="1" applyBorder="1" applyAlignment="1">
      <alignment horizontal="center" vertical="top" wrapText="1"/>
    </xf>
    <xf numFmtId="0" fontId="4" fillId="32" borderId="0" xfId="46" applyFont="1" applyFill="1" applyAlignment="1">
      <alignment horizontal="center" vertical="top" wrapText="1"/>
    </xf>
    <xf numFmtId="171" fontId="5" fillId="32" borderId="0" xfId="31" applyNumberFormat="1" applyFont="1" applyFill="1"/>
  </cellXfs>
  <cellStyles count="6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a 2" xfId="28" xr:uid="{00000000-0005-0000-0000-00001B000000}"/>
    <cellStyle name="Entrée" xfId="29" builtinId="20" customBuiltin="1"/>
    <cellStyle name="Insatisfaisant" xfId="30" builtinId="27" customBuiltin="1"/>
    <cellStyle name="Milliers" xfId="31" builtinId="3"/>
    <cellStyle name="Milliers 10" xfId="32" xr:uid="{00000000-0005-0000-0000-00001F000000}"/>
    <cellStyle name="Milliers 11" xfId="33" xr:uid="{00000000-0005-0000-0000-000020000000}"/>
    <cellStyle name="Milliers 11 2" xfId="34" xr:uid="{00000000-0005-0000-0000-000021000000}"/>
    <cellStyle name="Milliers 11 3" xfId="35" xr:uid="{00000000-0005-0000-0000-000022000000}"/>
    <cellStyle name="Milliers 2" xfId="36" xr:uid="{00000000-0005-0000-0000-000023000000}"/>
    <cellStyle name="Milliers 2 2" xfId="37" xr:uid="{00000000-0005-0000-0000-000024000000}"/>
    <cellStyle name="Milliers 3" xfId="38" xr:uid="{00000000-0005-0000-0000-000025000000}"/>
    <cellStyle name="Milliers 3 2" xfId="39" xr:uid="{00000000-0005-0000-0000-000026000000}"/>
    <cellStyle name="Milliers 3 2 2" xfId="40" xr:uid="{00000000-0005-0000-0000-000027000000}"/>
    <cellStyle name="Milliers 3 2 2 2" xfId="41" xr:uid="{00000000-0005-0000-0000-000028000000}"/>
    <cellStyle name="Milliers 3 3" xfId="42" xr:uid="{00000000-0005-0000-0000-000029000000}"/>
    <cellStyle name="Milliers 4" xfId="43" xr:uid="{00000000-0005-0000-0000-00002A000000}"/>
    <cellStyle name="Milliers 4 2" xfId="44" xr:uid="{00000000-0005-0000-0000-00002B000000}"/>
    <cellStyle name="Neutre" xfId="45" builtinId="28" customBuiltin="1"/>
    <cellStyle name="Normal" xfId="0" builtinId="0"/>
    <cellStyle name="Normal 2" xfId="46" xr:uid="{00000000-0005-0000-0000-00002E000000}"/>
    <cellStyle name="Normal 3" xfId="47" xr:uid="{00000000-0005-0000-0000-00002F000000}"/>
    <cellStyle name="Normal 3 2" xfId="48" xr:uid="{00000000-0005-0000-0000-000030000000}"/>
    <cellStyle name="Normal 4" xfId="49" xr:uid="{00000000-0005-0000-0000-000031000000}"/>
    <cellStyle name="Normal 5" xfId="50" xr:uid="{00000000-0005-0000-0000-000032000000}"/>
    <cellStyle name="Normal 5 2" xfId="51" xr:uid="{00000000-0005-0000-0000-000033000000}"/>
    <cellStyle name="Percent 2" xfId="52" xr:uid="{00000000-0005-0000-0000-000034000000}"/>
    <cellStyle name="Pourcentage" xfId="53" builtinId="5"/>
    <cellStyle name="Pourcentage 2" xfId="54" xr:uid="{00000000-0005-0000-0000-000036000000}"/>
    <cellStyle name="Satisfaisant" xfId="55" builtinId="26" customBuiltin="1"/>
    <cellStyle name="Sortie" xfId="56" builtinId="21" customBuiltin="1"/>
    <cellStyle name="Texte explicatif" xfId="57" builtinId="53" customBuiltin="1"/>
    <cellStyle name="Titre" xfId="58" builtinId="15" customBuiltin="1"/>
    <cellStyle name="Titre 1" xfId="59" builtinId="16" customBuiltin="1"/>
    <cellStyle name="Titre 2" xfId="60" builtinId="17" customBuiltin="1"/>
    <cellStyle name="Titre 3" xfId="61" builtinId="18" customBuiltin="1"/>
    <cellStyle name="Titre 4" xfId="62" builtinId="19" customBuiltin="1"/>
    <cellStyle name="Total" xfId="63" builtinId="25" customBuiltin="1"/>
    <cellStyle name="Vérification" xfId="6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RENDEMENT!$G$614</c:f>
              <c:strCache>
                <c:ptCount val="1"/>
                <c:pt idx="0">
                  <c:v> Mil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(RENDEMENT!$F$615:$F$619,RENDEMENT!$F$621)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(RENDEMENT!$G$615:$G$619,RENDEMENT!$G$621)</c:f>
              <c:numCache>
                <c:formatCode>_-* #\ ##0\ _€_-;\-* #\ ##0\ _€_-;_-* "-"??\ _€_-;_-@_-</c:formatCode>
                <c:ptCount val="6"/>
                <c:pt idx="0">
                  <c:v>859.19374714957542</c:v>
                </c:pt>
                <c:pt idx="1">
                  <c:v>809.43195639804719</c:v>
                </c:pt>
                <c:pt idx="2">
                  <c:v>721.23068696288863</c:v>
                </c:pt>
                <c:pt idx="3">
                  <c:v>859.55141285981711</c:v>
                </c:pt>
                <c:pt idx="4">
                  <c:v>846.58994542026051</c:v>
                </c:pt>
                <c:pt idx="5">
                  <c:v>905.8152083753431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1-4477-8A06-E33BDCB77908}"/>
            </c:ext>
          </c:extLst>
        </c:ser>
        <c:ser>
          <c:idx val="1"/>
          <c:order val="1"/>
          <c:tx>
            <c:strRef>
              <c:f>RENDEMENT!$H$614</c:f>
              <c:strCache>
                <c:ptCount val="1"/>
                <c:pt idx="0">
                  <c:v> Maïs*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(RENDEMENT!$F$615:$F$619,RENDEMENT!$F$621)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(RENDEMENT!$H$615:$H$619,RENDEMENT!$H$621)</c:f>
              <c:numCache>
                <c:formatCode>_-* #\ ##0\ _€_-;\-* #\ ##0\ _€_-;_-* "-"??\ _€_-;_-@_-</c:formatCode>
                <c:ptCount val="6"/>
                <c:pt idx="0">
                  <c:v>1797.5685513138774</c:v>
                </c:pt>
                <c:pt idx="1">
                  <c:v>1774.6029604970495</c:v>
                </c:pt>
                <c:pt idx="2">
                  <c:v>1599.3601561487112</c:v>
                </c:pt>
                <c:pt idx="3">
                  <c:v>1673.4858734731092</c:v>
                </c:pt>
                <c:pt idx="4">
                  <c:v>1673.0307835494918</c:v>
                </c:pt>
                <c:pt idx="5">
                  <c:v>1752.5739067176623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1-4477-8A06-E33BDCB77908}"/>
            </c:ext>
          </c:extLst>
        </c:ser>
        <c:ser>
          <c:idx val="2"/>
          <c:order val="2"/>
          <c:tx>
            <c:strRef>
              <c:f>RENDEMENT!$I$614</c:f>
              <c:strCache>
                <c:ptCount val="1"/>
                <c:pt idx="0">
                  <c:v> Riz*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(RENDEMENT!$F$615:$F$619,RENDEMENT!$F$621)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(RENDEMENT!$I$615:$I$619,RENDEMENT!$I$621)</c:f>
              <c:numCache>
                <c:formatCode>_-* #\ ##0\ _€_-;\-* #\ ##0\ _€_-;_-* "-"??\ _€_-;_-@_-</c:formatCode>
                <c:ptCount val="6"/>
                <c:pt idx="0">
                  <c:v>1471.399536216803</c:v>
                </c:pt>
                <c:pt idx="1">
                  <c:v>1547.4349784720848</c:v>
                </c:pt>
                <c:pt idx="2">
                  <c:v>1302.0637852249004</c:v>
                </c:pt>
                <c:pt idx="3">
                  <c:v>1515.357826079344</c:v>
                </c:pt>
                <c:pt idx="4">
                  <c:v>1489.5358247794054</c:v>
                </c:pt>
                <c:pt idx="5">
                  <c:v>1567.6324326428426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C1-4477-8A06-E33BDCB77908}"/>
            </c:ext>
          </c:extLst>
        </c:ser>
        <c:ser>
          <c:idx val="3"/>
          <c:order val="3"/>
          <c:tx>
            <c:strRef>
              <c:f>RENDEMENT!$J$614</c:f>
              <c:strCache>
                <c:ptCount val="1"/>
                <c:pt idx="0">
                  <c:v> Fonio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(RENDEMENT!$F$615:$F$619,RENDEMENT!$F$621)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(RENDEMENT!$J$615:$J$619,RENDEMENT!$J$621)</c:f>
              <c:numCache>
                <c:formatCode>_-* #\ ##0\ _€_-;\-* #\ ##0\ _€_-;_-* "-"??\ _€_-;_-@_-</c:formatCode>
                <c:ptCount val="6"/>
                <c:pt idx="0">
                  <c:v>828.78397701730762</c:v>
                </c:pt>
                <c:pt idx="1">
                  <c:v>747.29293881879835</c:v>
                </c:pt>
                <c:pt idx="2">
                  <c:v>658.62691005584213</c:v>
                </c:pt>
                <c:pt idx="3">
                  <c:v>797.54342375586543</c:v>
                </c:pt>
                <c:pt idx="4">
                  <c:v>734.07476921949342</c:v>
                </c:pt>
                <c:pt idx="5">
                  <c:v>1435.478155385706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C1-4477-8A06-E33BDCB77908}"/>
            </c:ext>
          </c:extLst>
        </c:ser>
        <c:ser>
          <c:idx val="4"/>
          <c:order val="4"/>
          <c:tx>
            <c:strRef>
              <c:f>RENDEMENT!$K$614</c:f>
              <c:strCache>
                <c:ptCount val="1"/>
                <c:pt idx="0">
                  <c:v> Sorgho blanc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(RENDEMENT!$F$615:$F$619,RENDEMENT!$F$621)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(RENDEMENT!$K$615:$K$619,RENDEMENT!$K$621)</c:f>
              <c:numCache>
                <c:formatCode>_-* #\ ##0\ _€_-;\-* #\ ##0\ _€_-;_-* "-"??\ _€_-;_-@_-</c:formatCode>
                <c:ptCount val="6"/>
                <c:pt idx="0">
                  <c:v>999.284172134512</c:v>
                </c:pt>
                <c:pt idx="1">
                  <c:v>991.56393767042005</c:v>
                </c:pt>
                <c:pt idx="2">
                  <c:v>874.52344299064339</c:v>
                </c:pt>
                <c:pt idx="3">
                  <c:v>999.21810353992475</c:v>
                </c:pt>
                <c:pt idx="4">
                  <c:v>1008.7289588881063</c:v>
                </c:pt>
                <c:pt idx="5">
                  <c:v>817.70910252772171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C1-4477-8A06-E33BDCB77908}"/>
            </c:ext>
          </c:extLst>
        </c:ser>
        <c:ser>
          <c:idx val="5"/>
          <c:order val="5"/>
          <c:tx>
            <c:strRef>
              <c:f>RENDEMENT!$L$614</c:f>
              <c:strCache>
                <c:ptCount val="1"/>
                <c:pt idx="0">
                  <c:v> Sorgho rouge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(RENDEMENT!$F$615:$F$619,RENDEMENT!$F$621)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(RENDEMENT!$L$615:$L$619,RENDEMENT!$L$621)</c:f>
              <c:numCache>
                <c:formatCode>_-* #\ ##0\ _€_-;\-* #\ ##0\ _€_-;_-* "-"??\ _€_-;_-@_-</c:formatCode>
                <c:ptCount val="6"/>
                <c:pt idx="0">
                  <c:v>1190.1307461226213</c:v>
                </c:pt>
                <c:pt idx="1">
                  <c:v>1163.9251119355397</c:v>
                </c:pt>
                <c:pt idx="2">
                  <c:v>1104.6251056673718</c:v>
                </c:pt>
                <c:pt idx="3">
                  <c:v>1089.4884797120653</c:v>
                </c:pt>
                <c:pt idx="4">
                  <c:v>1153.9219192842627</c:v>
                </c:pt>
                <c:pt idx="5">
                  <c:v>1027.849423018705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C1-4477-8A06-E33BDCB77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70959"/>
        <c:axId val="823368463"/>
      </c:lineChart>
      <c:catAx>
        <c:axId val="82337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823368463"/>
        <c:crosses val="autoZero"/>
        <c:auto val="1"/>
        <c:lblAlgn val="ctr"/>
        <c:lblOffset val="100"/>
        <c:noMultiLvlLbl val="0"/>
      </c:catAx>
      <c:valAx>
        <c:axId val="82336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823370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BF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RENDEMENT!$P$614</c:f>
              <c:strCache>
                <c:ptCount val="1"/>
                <c:pt idx="0">
                  <c:v> COTON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(RENDEMENT!$O$615:$O$619,RENDEMENT!$O$621)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(RENDEMENT!$P$615:$P$619,RENDEMENT!$P$621)</c:f>
              <c:numCache>
                <c:formatCode>_-* #\ ##0\ _€_-;\-* #\ ##0\ _€_-;_-* "-"??\ _€_-;_-@_-</c:formatCode>
                <c:ptCount val="6"/>
                <c:pt idx="0">
                  <c:v>1172.0339836899275</c:v>
                </c:pt>
                <c:pt idx="1">
                  <c:v>1207.9889244162111</c:v>
                </c:pt>
                <c:pt idx="2">
                  <c:v>1008.5618066713753</c:v>
                </c:pt>
                <c:pt idx="3">
                  <c:v>1028.2503192251138</c:v>
                </c:pt>
                <c:pt idx="4">
                  <c:v>1227.4579043895903</c:v>
                </c:pt>
                <c:pt idx="5">
                  <c:v>1229.9465506514696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A4-46A8-A670-23D5EE3CA8C1}"/>
            </c:ext>
          </c:extLst>
        </c:ser>
        <c:ser>
          <c:idx val="1"/>
          <c:order val="1"/>
          <c:tx>
            <c:strRef>
              <c:f>RENDEMENT!$Q$614</c:f>
              <c:strCache>
                <c:ptCount val="1"/>
                <c:pt idx="0">
                  <c:v> ARACHIDE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(RENDEMENT!$O$615:$O$619,RENDEMENT!$O$621)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(RENDEMENT!$Q$615:$Q$619,RENDEMENT!$Q$621)</c:f>
              <c:numCache>
                <c:formatCode>_-* #\ ##0\ _€_-;\-* #\ ##0\ _€_-;_-* "-"??\ _€_-;_-@_-</c:formatCode>
                <c:ptCount val="6"/>
                <c:pt idx="0">
                  <c:v>836.2702313398313</c:v>
                </c:pt>
                <c:pt idx="1">
                  <c:v>865.09093158334258</c:v>
                </c:pt>
                <c:pt idx="2">
                  <c:v>597.58287854534888</c:v>
                </c:pt>
                <c:pt idx="3">
                  <c:v>840.42966115717854</c:v>
                </c:pt>
                <c:pt idx="4">
                  <c:v>809.98820143136163</c:v>
                </c:pt>
                <c:pt idx="5">
                  <c:v>917.26086352855452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A4-46A8-A670-23D5EE3CA8C1}"/>
            </c:ext>
          </c:extLst>
        </c:ser>
        <c:ser>
          <c:idx val="2"/>
          <c:order val="2"/>
          <c:tx>
            <c:strRef>
              <c:f>RENDEMENT!$R$614</c:f>
              <c:strCache>
                <c:ptCount val="1"/>
                <c:pt idx="0">
                  <c:v> SESAME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(RENDEMENT!$O$615:$O$619,RENDEMENT!$O$621)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(RENDEMENT!$R$615:$R$619,RENDEMENT!$R$621)</c:f>
              <c:numCache>
                <c:formatCode>_-* #\ ##0\ _€_-;\-* #\ ##0\ _€_-;_-* "-"??\ _€_-;_-@_-</c:formatCode>
                <c:ptCount val="6"/>
                <c:pt idx="0">
                  <c:v>546.78907773510286</c:v>
                </c:pt>
                <c:pt idx="1">
                  <c:v>543.31175827328218</c:v>
                </c:pt>
                <c:pt idx="2">
                  <c:v>538.48080477909582</c:v>
                </c:pt>
                <c:pt idx="3">
                  <c:v>552.54056546756976</c:v>
                </c:pt>
                <c:pt idx="4">
                  <c:v>586.32830848370429</c:v>
                </c:pt>
                <c:pt idx="5">
                  <c:v>557.0306888886563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A4-46A8-A670-23D5EE3CA8C1}"/>
            </c:ext>
          </c:extLst>
        </c:ser>
        <c:ser>
          <c:idx val="3"/>
          <c:order val="3"/>
          <c:tx>
            <c:strRef>
              <c:f>RENDEMENT!$S$614</c:f>
              <c:strCache>
                <c:ptCount val="1"/>
                <c:pt idx="0">
                  <c:v> SOJA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(RENDEMENT!$O$615:$O$619,RENDEMENT!$O$621)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(RENDEMENT!$S$615:$S$619,RENDEMENT!$S$621)</c:f>
              <c:numCache>
                <c:formatCode>_-* #\ ##0\ _€_-;\-* #\ ##0\ _€_-;_-* "-"??\ _€_-;_-@_-</c:formatCode>
                <c:ptCount val="6"/>
                <c:pt idx="0">
                  <c:v>921.18619500250463</c:v>
                </c:pt>
                <c:pt idx="1">
                  <c:v>881.02135266942196</c:v>
                </c:pt>
                <c:pt idx="2">
                  <c:v>765.53493812416116</c:v>
                </c:pt>
                <c:pt idx="3">
                  <c:v>969.61149961294086</c:v>
                </c:pt>
                <c:pt idx="4">
                  <c:v>1018.0211155435187</c:v>
                </c:pt>
                <c:pt idx="5">
                  <c:v>1002.2526960387869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A4-46A8-A670-23D5EE3CA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78031"/>
        <c:axId val="823379279"/>
      </c:lineChart>
      <c:catAx>
        <c:axId val="82337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823379279"/>
        <c:crosses val="autoZero"/>
        <c:auto val="1"/>
        <c:lblAlgn val="ctr"/>
        <c:lblOffset val="100"/>
        <c:noMultiLvlLbl val="0"/>
      </c:catAx>
      <c:valAx>
        <c:axId val="823379279"/>
        <c:scaling>
          <c:orientation val="minMax"/>
          <c:max val="125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823378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BF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RENDEMENT!$V$614</c:f>
              <c:strCache>
                <c:ptCount val="1"/>
                <c:pt idx="0">
                  <c:v> IGNAME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(RENDEMENT!$U$615:$U$619,RENDEMENT!$U$621)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(RENDEMENT!$V$615:$V$619,RENDEMENT!$V$621)</c:f>
              <c:numCache>
                <c:formatCode>_-* #\ ##0\ _€_-;\-* #\ ##0\ _€_-;_-* "-"??\ _€_-;_-@_-</c:formatCode>
                <c:ptCount val="6"/>
                <c:pt idx="0">
                  <c:v>3558.3418024820367</c:v>
                </c:pt>
                <c:pt idx="1">
                  <c:v>6385.6593890777258</c:v>
                </c:pt>
                <c:pt idx="2">
                  <c:v>8460.1672055943109</c:v>
                </c:pt>
                <c:pt idx="3">
                  <c:v>6351.9046201528781</c:v>
                </c:pt>
                <c:pt idx="4">
                  <c:v>9893.8562186033232</c:v>
                </c:pt>
                <c:pt idx="5">
                  <c:v>8197.950938785676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6D-4013-8226-17AE15C36948}"/>
            </c:ext>
          </c:extLst>
        </c:ser>
        <c:ser>
          <c:idx val="1"/>
          <c:order val="1"/>
          <c:tx>
            <c:strRef>
              <c:f>RENDEMENT!$W$614</c:f>
              <c:strCache>
                <c:ptCount val="1"/>
                <c:pt idx="0">
                  <c:v> PATATE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(RENDEMENT!$U$615:$U$619,RENDEMENT!$U$621)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(RENDEMENT!$W$615:$W$619,RENDEMENT!$W$621)</c:f>
              <c:numCache>
                <c:formatCode>_-* #\ ##0\ _€_-;\-* #\ ##0\ _€_-;_-* "-"??\ _€_-;_-@_-</c:formatCode>
                <c:ptCount val="6"/>
                <c:pt idx="0">
                  <c:v>7339.5493115520085</c:v>
                </c:pt>
                <c:pt idx="1">
                  <c:v>11237.568869237622</c:v>
                </c:pt>
                <c:pt idx="2">
                  <c:v>11510.796495596727</c:v>
                </c:pt>
                <c:pt idx="3">
                  <c:v>12401.334040885466</c:v>
                </c:pt>
                <c:pt idx="4">
                  <c:v>11238.845442395226</c:v>
                </c:pt>
                <c:pt idx="5">
                  <c:v>10000.372753591131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6D-4013-8226-17AE15C36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066959"/>
        <c:axId val="797066543"/>
      </c:lineChart>
      <c:catAx>
        <c:axId val="797066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797066543"/>
        <c:crosses val="autoZero"/>
        <c:auto val="1"/>
        <c:lblAlgn val="ctr"/>
        <c:lblOffset val="100"/>
        <c:noMultiLvlLbl val="0"/>
      </c:catAx>
      <c:valAx>
        <c:axId val="797066543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797066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BF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RENDEMENT!$X$614</c:f>
              <c:strCache>
                <c:ptCount val="1"/>
                <c:pt idx="0">
                  <c:v> NIEBE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(RENDEMENT!$U$615:$U$619,RENDEMENT!$U$621)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(RENDEMENT!$X$615:$X$619,RENDEMENT!$X$621)</c:f>
              <c:numCache>
                <c:formatCode>_-* #\ ##0\ _€_-;\-* #\ ##0\ _€_-;_-* "-"??\ _€_-;_-@_-</c:formatCode>
                <c:ptCount val="6"/>
                <c:pt idx="0">
                  <c:v>760.10624011319669</c:v>
                </c:pt>
                <c:pt idx="1">
                  <c:v>720.47980616070708</c:v>
                </c:pt>
                <c:pt idx="2">
                  <c:v>621.62247001417279</c:v>
                </c:pt>
                <c:pt idx="3">
                  <c:v>762.14913661074218</c:v>
                </c:pt>
                <c:pt idx="4">
                  <c:v>702.11006612106178</c:v>
                </c:pt>
                <c:pt idx="5">
                  <c:v>754.14840703033735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8D-40F9-9D8C-421493309E91}"/>
            </c:ext>
          </c:extLst>
        </c:ser>
        <c:ser>
          <c:idx val="1"/>
          <c:order val="1"/>
          <c:tx>
            <c:strRef>
              <c:f>RENDEMENT!$Y$614</c:f>
              <c:strCache>
                <c:ptCount val="1"/>
                <c:pt idx="0">
                  <c:v> VOANDZOU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(RENDEMENT!$U$615:$U$619,RENDEMENT!$U$621)</c:f>
              <c:strCache>
                <c:ptCount val="6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  <c:pt idx="3">
                  <c:v>2018-2019</c:v>
                </c:pt>
                <c:pt idx="4">
                  <c:v>2019-2020</c:v>
                </c:pt>
                <c:pt idx="5">
                  <c:v>2020-2021</c:v>
                </c:pt>
              </c:strCache>
            </c:strRef>
          </c:cat>
          <c:val>
            <c:numRef>
              <c:f>(RENDEMENT!$Y$615:$Y$619,RENDEMENT!$Y$621)</c:f>
              <c:numCache>
                <c:formatCode>_-* #\ ##0\ _€_-;\-* #\ ##0\ _€_-;_-* "-"??\ _€_-;_-@_-</c:formatCode>
                <c:ptCount val="6"/>
                <c:pt idx="0">
                  <c:v>815.16756859947986</c:v>
                </c:pt>
                <c:pt idx="1">
                  <c:v>739.62817518336942</c:v>
                </c:pt>
                <c:pt idx="2">
                  <c:v>722.57153911469777</c:v>
                </c:pt>
                <c:pt idx="3">
                  <c:v>941.40183361654192</c:v>
                </c:pt>
                <c:pt idx="4">
                  <c:v>810.0459091072388</c:v>
                </c:pt>
                <c:pt idx="5">
                  <c:v>842.18289153769354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D-40F9-9D8C-421493309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7075695"/>
        <c:axId val="797073615"/>
      </c:lineChart>
      <c:catAx>
        <c:axId val="797075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797073615"/>
        <c:crosses val="autoZero"/>
        <c:auto val="1"/>
        <c:lblAlgn val="ctr"/>
        <c:lblOffset val="100"/>
        <c:noMultiLvlLbl val="0"/>
      </c:catAx>
      <c:valAx>
        <c:axId val="797073615"/>
        <c:scaling>
          <c:orientation val="minMax"/>
          <c:max val="95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BF"/>
          </a:p>
        </c:txPr>
        <c:crossAx val="797075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BF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BF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</xdr:colOff>
      <xdr:row>625</xdr:row>
      <xdr:rowOff>3810</xdr:rowOff>
    </xdr:from>
    <xdr:to>
      <xdr:col>10</xdr:col>
      <xdr:colOff>563880</xdr:colOff>
      <xdr:row>643</xdr:row>
      <xdr:rowOff>140970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739140</xdr:colOff>
      <xdr:row>623</xdr:row>
      <xdr:rowOff>110490</xdr:rowOff>
    </xdr:from>
    <xdr:to>
      <xdr:col>19</xdr:col>
      <xdr:colOff>495300</xdr:colOff>
      <xdr:row>642</xdr:row>
      <xdr:rowOff>80010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213360</xdr:colOff>
      <xdr:row>623</xdr:row>
      <xdr:rowOff>95250</xdr:rowOff>
    </xdr:from>
    <xdr:to>
      <xdr:col>24</xdr:col>
      <xdr:colOff>601980</xdr:colOff>
      <xdr:row>642</xdr:row>
      <xdr:rowOff>64770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655320</xdr:colOff>
      <xdr:row>623</xdr:row>
      <xdr:rowOff>102870</xdr:rowOff>
    </xdr:from>
    <xdr:to>
      <xdr:col>30</xdr:col>
      <xdr:colOff>655320</xdr:colOff>
      <xdr:row>642</xdr:row>
      <xdr:rowOff>72390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%20Documents/Etude%20-%20consult/DSS_SERTAB/ACTIVITES%20INTERNE%20DGESS/MAAH-DSS%20EPA%20Data%20Analysis/PREVISIONS-OCTOBRE-2019/PREV%20OCTOBRE%202019%20NDVI_0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VI_2018"/>
      <sheetName val="NDVI_2019"/>
      <sheetName val="SYNTHESE"/>
      <sheetName val="NDVI2018-2019"/>
      <sheetName val="Feuil4"/>
    </sheetNames>
    <sheetDataSet>
      <sheetData sheetId="0"/>
      <sheetData sheetId="1"/>
      <sheetData sheetId="2"/>
      <sheetData sheetId="3">
        <row r="1">
          <cell r="H1" t="str">
            <v>2018Moyenne</v>
          </cell>
          <cell r="I1" t="str">
            <v>2018median</v>
          </cell>
          <cell r="J1" t="str">
            <v>2018min</v>
          </cell>
          <cell r="K1" t="str">
            <v>2018max</v>
          </cell>
          <cell r="L1" t="str">
            <v>2019Moyenne</v>
          </cell>
          <cell r="M1" t="str">
            <v>2019median</v>
          </cell>
          <cell r="N1" t="str">
            <v>2019min</v>
          </cell>
          <cell r="O1" t="str">
            <v>2019max</v>
          </cell>
        </row>
        <row r="2">
          <cell r="H2">
            <v>0.63178201327121064</v>
          </cell>
          <cell r="I2">
            <v>0.64237272342227603</v>
          </cell>
          <cell r="J2">
            <v>0.603519695044472</v>
          </cell>
          <cell r="K2">
            <v>0.649453621346884</v>
          </cell>
          <cell r="L2">
            <v>0.64182018679807606</v>
          </cell>
          <cell r="M2">
            <v>0.64027735348269499</v>
          </cell>
          <cell r="N2">
            <v>0.61054622600577102</v>
          </cell>
          <cell r="O2">
            <v>0.67463698090576196</v>
          </cell>
        </row>
        <row r="3">
          <cell r="H3">
            <v>0.41411164274321993</v>
          </cell>
          <cell r="I3">
            <v>0.439249760765548</v>
          </cell>
          <cell r="J3">
            <v>0.362362679425836</v>
          </cell>
          <cell r="K3">
            <v>0.44072248803827596</v>
          </cell>
          <cell r="L3">
            <v>0.38432672637862603</v>
          </cell>
          <cell r="M3">
            <v>0.38622880386242497</v>
          </cell>
          <cell r="N3">
            <v>0.36743348558269401</v>
          </cell>
          <cell r="O3">
            <v>0.39931788969075899</v>
          </cell>
        </row>
        <row r="4">
          <cell r="H4">
            <v>0.59454867646249465</v>
          </cell>
          <cell r="I4">
            <v>0.59753541357107209</v>
          </cell>
          <cell r="J4">
            <v>0.56311969621925206</v>
          </cell>
          <cell r="K4">
            <v>0.62299091959716002</v>
          </cell>
          <cell r="L4">
            <v>0.60047791763023606</v>
          </cell>
          <cell r="M4">
            <v>0.59420171505283503</v>
          </cell>
          <cell r="N4">
            <v>0.59195187898081403</v>
          </cell>
          <cell r="O4">
            <v>0.615280158857059</v>
          </cell>
        </row>
        <row r="5">
          <cell r="H5">
            <v>0.60092281244627743</v>
          </cell>
          <cell r="I5">
            <v>0.61962661165549204</v>
          </cell>
          <cell r="J5">
            <v>0.56139453326456812</v>
          </cell>
          <cell r="K5">
            <v>0.62174729241877202</v>
          </cell>
          <cell r="L5">
            <v>0.58330334437916664</v>
          </cell>
          <cell r="M5">
            <v>0.56299379587389198</v>
          </cell>
          <cell r="N5">
            <v>0.554321614110451</v>
          </cell>
          <cell r="O5">
            <v>0.63259462315315695</v>
          </cell>
        </row>
        <row r="6">
          <cell r="H6">
            <v>0.63839064327485218</v>
          </cell>
          <cell r="I6">
            <v>0.66456982456140001</v>
          </cell>
          <cell r="J6">
            <v>0.5780603508771921</v>
          </cell>
          <cell r="K6">
            <v>0.67254175438596409</v>
          </cell>
          <cell r="L6">
            <v>0.66733309506276672</v>
          </cell>
          <cell r="M6">
            <v>0.67579669816908505</v>
          </cell>
          <cell r="N6">
            <v>0.64666246131057303</v>
          </cell>
          <cell r="O6">
            <v>0.67954012570864197</v>
          </cell>
        </row>
        <row r="7">
          <cell r="H7">
            <v>0.53373122849625465</v>
          </cell>
          <cell r="I7">
            <v>0.54302610807528806</v>
          </cell>
          <cell r="J7">
            <v>0.48845537340619205</v>
          </cell>
          <cell r="K7">
            <v>0.56971220400728395</v>
          </cell>
          <cell r="L7">
            <v>0.58315686310504733</v>
          </cell>
          <cell r="M7">
            <v>0.56536870877312995</v>
          </cell>
          <cell r="N7">
            <v>0.56007398484151105</v>
          </cell>
          <cell r="O7">
            <v>0.62402789570050099</v>
          </cell>
        </row>
        <row r="8">
          <cell r="H8">
            <v>0.5514672652450413</v>
          </cell>
          <cell r="I8">
            <v>0.56166374859708001</v>
          </cell>
          <cell r="J8">
            <v>0.51563007856341203</v>
          </cell>
          <cell r="K8">
            <v>0.57710796857463198</v>
          </cell>
          <cell r="L8">
            <v>0.54429889294701261</v>
          </cell>
          <cell r="M8">
            <v>0.53687331664176396</v>
          </cell>
          <cell r="N8">
            <v>0.52786882416665704</v>
          </cell>
          <cell r="O8">
            <v>0.56815453803261695</v>
          </cell>
        </row>
        <row r="9">
          <cell r="H9">
            <v>0.45601940559809201</v>
          </cell>
          <cell r="I9">
            <v>0.39890476491805205</v>
          </cell>
          <cell r="J9">
            <v>0.33751135860279602</v>
          </cell>
          <cell r="K9">
            <v>0.63164209327342802</v>
          </cell>
          <cell r="L9">
            <v>0.68775816032176362</v>
          </cell>
          <cell r="M9">
            <v>0.68257020168203997</v>
          </cell>
          <cell r="N9">
            <v>0.61313308156989099</v>
          </cell>
          <cell r="O9">
            <v>0.76757119771336002</v>
          </cell>
        </row>
        <row r="10">
          <cell r="H10">
            <v>0.52416937337782532</v>
          </cell>
          <cell r="I10">
            <v>0.55233192436040002</v>
          </cell>
          <cell r="J10">
            <v>0.46291790878754002</v>
          </cell>
          <cell r="K10">
            <v>0.55725828698553603</v>
          </cell>
          <cell r="L10">
            <v>0.49402435138758</v>
          </cell>
          <cell r="M10">
            <v>0.49774699478901802</v>
          </cell>
          <cell r="N10">
            <v>0.452007127529993</v>
          </cell>
          <cell r="O10">
            <v>0.53231893184372903</v>
          </cell>
        </row>
        <row r="11">
          <cell r="H11">
            <v>0.41935376967688409</v>
          </cell>
          <cell r="I11">
            <v>0.44640845070422408</v>
          </cell>
          <cell r="J11">
            <v>0.36458036454018405</v>
          </cell>
          <cell r="K11">
            <v>0.44707249378624403</v>
          </cell>
          <cell r="L11">
            <v>0.39342523094054233</v>
          </cell>
          <cell r="M11">
            <v>0.39080575457549999</v>
          </cell>
          <cell r="N11">
            <v>0.34378184915891202</v>
          </cell>
          <cell r="O11">
            <v>0.44568808908721502</v>
          </cell>
        </row>
        <row r="12">
          <cell r="H12">
            <v>0.54768875607897993</v>
          </cell>
          <cell r="I12">
            <v>0.56878221128493212</v>
          </cell>
          <cell r="J12">
            <v>0.49005800667955601</v>
          </cell>
          <cell r="K12">
            <v>0.584226050272452</v>
          </cell>
          <cell r="L12">
            <v>0.54767040239197939</v>
          </cell>
          <cell r="M12">
            <v>0.52962662098495406</v>
          </cell>
          <cell r="N12">
            <v>0.51041260881711503</v>
          </cell>
          <cell r="O12">
            <v>0.60297197737386898</v>
          </cell>
        </row>
        <row r="13">
          <cell r="H13">
            <v>0.62071398794434007</v>
          </cell>
          <cell r="I13">
            <v>0.616463748521212</v>
          </cell>
          <cell r="J13">
            <v>0.61054554672976002</v>
          </cell>
          <cell r="K13">
            <v>0.63513266858204809</v>
          </cell>
          <cell r="L13">
            <v>0.64361471388167235</v>
          </cell>
          <cell r="M13">
            <v>0.63000540750052703</v>
          </cell>
          <cell r="N13">
            <v>0.59701284702755197</v>
          </cell>
          <cell r="O13">
            <v>0.70382588711693805</v>
          </cell>
        </row>
        <row r="14">
          <cell r="H14">
            <v>0.64039390386869732</v>
          </cell>
          <cell r="I14">
            <v>0.64005861664712804</v>
          </cell>
          <cell r="J14">
            <v>0.61880422039859195</v>
          </cell>
          <cell r="K14">
            <v>0.66231887456037208</v>
          </cell>
          <cell r="L14">
            <v>0.64148728192160409</v>
          </cell>
          <cell r="M14">
            <v>0.64649049652420798</v>
          </cell>
          <cell r="N14">
            <v>0.62396024613135104</v>
          </cell>
          <cell r="O14">
            <v>0.65401110310925303</v>
          </cell>
        </row>
        <row r="15">
          <cell r="H15">
            <v>0.49834904349684672</v>
          </cell>
          <cell r="I15">
            <v>0.51991663994869997</v>
          </cell>
          <cell r="J15">
            <v>0.44778198140429604</v>
          </cell>
          <cell r="K15">
            <v>0.52734850913754405</v>
          </cell>
          <cell r="L15">
            <v>0.49767159807145406</v>
          </cell>
          <cell r="M15">
            <v>0.48525659251251402</v>
          </cell>
          <cell r="N15">
            <v>0.48387524237874202</v>
          </cell>
          <cell r="O15">
            <v>0.52388295932310602</v>
          </cell>
        </row>
        <row r="16">
          <cell r="H16">
            <v>0.6234854632282707</v>
          </cell>
          <cell r="I16">
            <v>0.62316240687679203</v>
          </cell>
          <cell r="J16">
            <v>0.60594108882521203</v>
          </cell>
          <cell r="K16">
            <v>0.64135289398280804</v>
          </cell>
          <cell r="L16">
            <v>0.63686705563051993</v>
          </cell>
          <cell r="M16">
            <v>0.62346685079285702</v>
          </cell>
          <cell r="N16">
            <v>0.61959097754830095</v>
          </cell>
          <cell r="O16">
            <v>0.66754333855040204</v>
          </cell>
        </row>
        <row r="17">
          <cell r="H17">
            <v>0.46337879385100406</v>
          </cell>
          <cell r="I17">
            <v>0.47983602680330795</v>
          </cell>
          <cell r="J17">
            <v>0.4085817895151761</v>
          </cell>
          <cell r="K17">
            <v>0.50171856523452807</v>
          </cell>
          <cell r="L17">
            <v>0.43537965275500135</v>
          </cell>
          <cell r="M17">
            <v>0.43542534424925999</v>
          </cell>
          <cell r="N17">
            <v>0.38332291536357199</v>
          </cell>
          <cell r="O17">
            <v>0.48739069865217199</v>
          </cell>
        </row>
        <row r="18">
          <cell r="H18">
            <v>0.67588003905704941</v>
          </cell>
          <cell r="I18">
            <v>0.67209764262798</v>
          </cell>
          <cell r="J18">
            <v>0.64766578323336399</v>
          </cell>
          <cell r="K18">
            <v>0.70787669130980402</v>
          </cell>
          <cell r="L18">
            <v>0.68447399985709334</v>
          </cell>
          <cell r="M18">
            <v>0.68617706169553405</v>
          </cell>
          <cell r="N18">
            <v>0.65264766467783897</v>
          </cell>
          <cell r="O18">
            <v>0.714597273197907</v>
          </cell>
        </row>
        <row r="19">
          <cell r="H19">
            <v>0.53474914800914397</v>
          </cell>
          <cell r="I19">
            <v>0.54788870195418393</v>
          </cell>
          <cell r="J19">
            <v>0.495854536042448</v>
          </cell>
          <cell r="K19">
            <v>0.56050420603079998</v>
          </cell>
          <cell r="L19">
            <v>0.53417259120605032</v>
          </cell>
          <cell r="M19">
            <v>0.53340467924262502</v>
          </cell>
          <cell r="N19">
            <v>0.53101305494293705</v>
          </cell>
          <cell r="O19">
            <v>0.53810003943258899</v>
          </cell>
        </row>
        <row r="20">
          <cell r="H20">
            <v>0.54778297383843733</v>
          </cell>
          <cell r="I20">
            <v>0.54588435744064001</v>
          </cell>
          <cell r="J20">
            <v>0.51837085372484804</v>
          </cell>
          <cell r="K20">
            <v>0.57909371034982404</v>
          </cell>
          <cell r="L20">
            <v>0.61443052045775204</v>
          </cell>
          <cell r="M20">
            <v>0.600830133390444</v>
          </cell>
          <cell r="N20">
            <v>0.59941470552990095</v>
          </cell>
          <cell r="O20">
            <v>0.64304672245291095</v>
          </cell>
        </row>
        <row r="21">
          <cell r="H21">
            <v>0.50070641373080405</v>
          </cell>
          <cell r="I21">
            <v>0.5286043360433601</v>
          </cell>
          <cell r="J21">
            <v>0.43506504065040807</v>
          </cell>
          <cell r="K21">
            <v>0.53844986449864407</v>
          </cell>
          <cell r="L21">
            <v>0.49255457701298333</v>
          </cell>
          <cell r="M21">
            <v>0.47590915351600999</v>
          </cell>
          <cell r="N21">
            <v>0.45028067851912701</v>
          </cell>
          <cell r="O21">
            <v>0.55147389900381305</v>
          </cell>
        </row>
        <row r="22">
          <cell r="H22">
            <v>0.53188961683541736</v>
          </cell>
          <cell r="I22">
            <v>0.57309112567004006</v>
          </cell>
          <cell r="J22">
            <v>0.44521977367480803</v>
          </cell>
          <cell r="K22">
            <v>0.57735795116140409</v>
          </cell>
          <cell r="L22">
            <v>0.54248762234033132</v>
          </cell>
          <cell r="M22">
            <v>0.527869282523862</v>
          </cell>
          <cell r="N22">
            <v>0.52375520015853705</v>
          </cell>
          <cell r="O22">
            <v>0.57583838433859502</v>
          </cell>
        </row>
        <row r="23">
          <cell r="H23">
            <v>0.45430130486358139</v>
          </cell>
          <cell r="I23">
            <v>0.42944160465868408</v>
          </cell>
          <cell r="J23">
            <v>0.31088967971530002</v>
          </cell>
          <cell r="K23">
            <v>0.62257263021676001</v>
          </cell>
          <cell r="L23">
            <v>0.63328434809288436</v>
          </cell>
          <cell r="M23">
            <v>0.63763712317380605</v>
          </cell>
          <cell r="N23">
            <v>0.58636158610754996</v>
          </cell>
          <cell r="O23">
            <v>0.67585433499729697</v>
          </cell>
        </row>
        <row r="24">
          <cell r="H24">
            <v>0.35115391113363731</v>
          </cell>
          <cell r="I24">
            <v>0.34929346173340003</v>
          </cell>
          <cell r="J24">
            <v>0.30795742524075198</v>
          </cell>
          <cell r="K24">
            <v>0.39621084642675997</v>
          </cell>
          <cell r="L24">
            <v>0.34003783545437399</v>
          </cell>
          <cell r="M24">
            <v>0.34836888848821601</v>
          </cell>
          <cell r="N24">
            <v>0.31358398851417801</v>
          </cell>
          <cell r="O24">
            <v>0.35816062936072801</v>
          </cell>
        </row>
        <row r="25">
          <cell r="H25">
            <v>0.60939475123017861</v>
          </cell>
          <cell r="I25">
            <v>0.62948059048660399</v>
          </cell>
          <cell r="J25">
            <v>0.56801585565882795</v>
          </cell>
          <cell r="K25">
            <v>0.63068780754510401</v>
          </cell>
          <cell r="L25">
            <v>0.618504345352621</v>
          </cell>
          <cell r="M25">
            <v>0.61514726414782295</v>
          </cell>
          <cell r="N25">
            <v>0.60579555108990701</v>
          </cell>
          <cell r="O25">
            <v>0.63457022082013304</v>
          </cell>
        </row>
        <row r="26">
          <cell r="H26">
            <v>0.68350717466600541</v>
          </cell>
          <cell r="I26">
            <v>0.68067491340920006</v>
          </cell>
          <cell r="J26">
            <v>0.65011974270163209</v>
          </cell>
          <cell r="K26">
            <v>0.71972686788718399</v>
          </cell>
          <cell r="L26">
            <v>0.68121724749851997</v>
          </cell>
          <cell r="M26">
            <v>0.68811840833123095</v>
          </cell>
          <cell r="N26">
            <v>0.66412338386127601</v>
          </cell>
          <cell r="O26">
            <v>0.69140995030305297</v>
          </cell>
        </row>
        <row r="27">
          <cell r="H27">
            <v>0.4115342902711307</v>
          </cell>
          <cell r="I27">
            <v>0.43776076555023602</v>
          </cell>
          <cell r="J27">
            <v>0.35088038277512001</v>
          </cell>
          <cell r="K27">
            <v>0.44596172248803601</v>
          </cell>
          <cell r="L27">
            <v>0.38725482638916703</v>
          </cell>
          <cell r="M27">
            <v>0.391536137189192</v>
          </cell>
          <cell r="N27">
            <v>0.34329014001430902</v>
          </cell>
          <cell r="O27">
            <v>0.42693820196400001</v>
          </cell>
        </row>
        <row r="28">
          <cell r="H28">
            <v>0.58062925609861071</v>
          </cell>
          <cell r="I28">
            <v>0.61651823118696403</v>
          </cell>
          <cell r="J28">
            <v>0.49614998707008007</v>
          </cell>
          <cell r="K28">
            <v>0.62921955003878804</v>
          </cell>
          <cell r="L28">
            <v>0.57821173721506069</v>
          </cell>
          <cell r="M28">
            <v>0.571971999627647</v>
          </cell>
          <cell r="N28">
            <v>0.54992896146900405</v>
          </cell>
          <cell r="O28">
            <v>0.61273425054853103</v>
          </cell>
        </row>
        <row r="29">
          <cell r="H29">
            <v>0.62357577846719459</v>
          </cell>
          <cell r="I29">
            <v>0.61237642192347197</v>
          </cell>
          <cell r="J29">
            <v>0.59521957945535997</v>
          </cell>
          <cell r="K29">
            <v>0.66313133402275204</v>
          </cell>
          <cell r="L29">
            <v>0.71719278058344427</v>
          </cell>
          <cell r="M29">
            <v>0.71392332919038903</v>
          </cell>
          <cell r="N29">
            <v>0.63929226263480399</v>
          </cell>
          <cell r="O29">
            <v>0.79836274992514</v>
          </cell>
        </row>
        <row r="30">
          <cell r="H30">
            <v>0.47777078115682664</v>
          </cell>
          <cell r="I30">
            <v>0.50582325581395204</v>
          </cell>
          <cell r="J30">
            <v>0.39714203935599202</v>
          </cell>
          <cell r="K30">
            <v>0.53034704830053603</v>
          </cell>
          <cell r="L30">
            <v>0.47562634261845904</v>
          </cell>
          <cell r="M30">
            <v>0.46273729466128499</v>
          </cell>
          <cell r="N30">
            <v>0.46264566952324698</v>
          </cell>
          <cell r="O30">
            <v>0.50149606367084498</v>
          </cell>
        </row>
        <row r="31">
          <cell r="H31">
            <v>0.24801056441357724</v>
          </cell>
          <cell r="I31">
            <v>0.250807395089504</v>
          </cell>
          <cell r="J31">
            <v>0.20879193974371521</v>
          </cell>
          <cell r="K31">
            <v>0.28443235840751246</v>
          </cell>
          <cell r="L31">
            <v>0.26087207629394832</v>
          </cell>
          <cell r="M31">
            <v>0.258423070210548</v>
          </cell>
          <cell r="N31">
            <v>0.21668230744983699</v>
          </cell>
          <cell r="O31">
            <v>0.30751085122145999</v>
          </cell>
        </row>
        <row r="32">
          <cell r="H32">
            <v>0.53831909244508669</v>
          </cell>
          <cell r="I32">
            <v>0.58004151580979602</v>
          </cell>
          <cell r="J32">
            <v>0.45364421916485609</v>
          </cell>
          <cell r="K32">
            <v>0.58127154236060807</v>
          </cell>
          <cell r="L32">
            <v>0.55164498093855896</v>
          </cell>
          <cell r="M32">
            <v>0.54130216962960798</v>
          </cell>
          <cell r="N32">
            <v>0.53760578440255402</v>
          </cell>
          <cell r="O32">
            <v>0.57602698878351499</v>
          </cell>
        </row>
        <row r="33">
          <cell r="H33">
            <v>0.55872255994596276</v>
          </cell>
          <cell r="I33">
            <v>0.59082016210739596</v>
          </cell>
          <cell r="J33">
            <v>0.46970364741641202</v>
          </cell>
          <cell r="K33">
            <v>0.61564387031408008</v>
          </cell>
          <cell r="L33">
            <v>0.71086328256010767</v>
          </cell>
          <cell r="M33">
            <v>0.68151695442916504</v>
          </cell>
          <cell r="N33">
            <v>0.62665215216482695</v>
          </cell>
          <cell r="O33">
            <v>0.82442074108633101</v>
          </cell>
        </row>
        <row r="34">
          <cell r="H34">
            <v>0.59208997493734272</v>
          </cell>
          <cell r="I34">
            <v>0.60812706766917202</v>
          </cell>
          <cell r="J34">
            <v>0.54795488721804397</v>
          </cell>
          <cell r="K34">
            <v>0.62018796992481207</v>
          </cell>
          <cell r="L34">
            <v>0.59158097452272329</v>
          </cell>
          <cell r="M34">
            <v>0.57438064966341695</v>
          </cell>
          <cell r="N34">
            <v>0.57225726699984303</v>
          </cell>
          <cell r="O34">
            <v>0.62810500690491</v>
          </cell>
        </row>
        <row r="35">
          <cell r="H35">
            <v>0.42365518416300407</v>
          </cell>
          <cell r="I35">
            <v>0.44471511806194408</v>
          </cell>
          <cell r="J35">
            <v>0.36510559133190401</v>
          </cell>
          <cell r="K35">
            <v>0.46114484309516401</v>
          </cell>
          <cell r="L35">
            <v>0.40127142936978072</v>
          </cell>
          <cell r="M35">
            <v>0.40184816409976298</v>
          </cell>
          <cell r="N35">
            <v>0.376275511055434</v>
          </cell>
          <cell r="O35">
            <v>0.42569061295414501</v>
          </cell>
        </row>
        <row r="36">
          <cell r="H36">
            <v>0.30331890091590269</v>
          </cell>
          <cell r="I36">
            <v>0.31527449347765601</v>
          </cell>
          <cell r="J36">
            <v>0.24993893977241202</v>
          </cell>
          <cell r="K36">
            <v>0.34474326949764</v>
          </cell>
          <cell r="L36">
            <v>0.31225676626093768</v>
          </cell>
          <cell r="M36">
            <v>0.315165974665369</v>
          </cell>
          <cell r="N36">
            <v>0.26006705534429497</v>
          </cell>
          <cell r="O36">
            <v>0.36153726877314901</v>
          </cell>
        </row>
        <row r="37">
          <cell r="H37">
            <v>0.66327779285391208</v>
          </cell>
          <cell r="I37">
            <v>0.66358534599728802</v>
          </cell>
          <cell r="J37">
            <v>0.65863337856173598</v>
          </cell>
          <cell r="K37">
            <v>0.66761465400271203</v>
          </cell>
          <cell r="L37">
            <v>0.6507607314797027</v>
          </cell>
          <cell r="M37">
            <v>0.65660717651580902</v>
          </cell>
          <cell r="N37">
            <v>0.62959566802371603</v>
          </cell>
          <cell r="O37">
            <v>0.66607934989958295</v>
          </cell>
        </row>
        <row r="38">
          <cell r="H38">
            <v>0.28670212548538693</v>
          </cell>
          <cell r="I38">
            <v>0.29337277743715484</v>
          </cell>
          <cell r="J38">
            <v>0.24747700797057001</v>
          </cell>
          <cell r="K38">
            <v>0.31925659104843596</v>
          </cell>
          <cell r="L38">
            <v>0.29203673527450968</v>
          </cell>
          <cell r="M38">
            <v>0.29621460801960697</v>
          </cell>
          <cell r="N38">
            <v>0.25209158276892402</v>
          </cell>
          <cell r="O38">
            <v>0.32780401503499801</v>
          </cell>
        </row>
        <row r="39">
          <cell r="H39">
            <v>0.56500448717948659</v>
          </cell>
          <cell r="I39">
            <v>0.60370384615384398</v>
          </cell>
          <cell r="J39">
            <v>0.46708397435897597</v>
          </cell>
          <cell r="K39">
            <v>0.62422564102564004</v>
          </cell>
          <cell r="L39">
            <v>0.55016866532392961</v>
          </cell>
          <cell r="M39">
            <v>0.53666102084104494</v>
          </cell>
          <cell r="N39">
            <v>0.493329072314862</v>
          </cell>
          <cell r="O39">
            <v>0.62051590281588198</v>
          </cell>
        </row>
        <row r="40">
          <cell r="H40">
            <v>0.61889207605944407</v>
          </cell>
          <cell r="I40">
            <v>0.60746550717113201</v>
          </cell>
          <cell r="J40">
            <v>0.60157959633980007</v>
          </cell>
          <cell r="K40">
            <v>0.64763112466740003</v>
          </cell>
          <cell r="L40">
            <v>0.61857917886087932</v>
          </cell>
          <cell r="M40">
            <v>0.61540801817267099</v>
          </cell>
          <cell r="N40">
            <v>0.60817814541033</v>
          </cell>
          <cell r="O40">
            <v>0.63215137299963697</v>
          </cell>
        </row>
        <row r="41">
          <cell r="H41">
            <v>0.65481486619270546</v>
          </cell>
          <cell r="I41">
            <v>0.66293462805618009</v>
          </cell>
          <cell r="J41">
            <v>0.617840124848276</v>
          </cell>
          <cell r="K41">
            <v>0.68366984567366007</v>
          </cell>
          <cell r="L41">
            <v>0.659173520479028</v>
          </cell>
          <cell r="M41">
            <v>0.65272695552690296</v>
          </cell>
          <cell r="N41">
            <v>0.638996008260447</v>
          </cell>
          <cell r="O41">
            <v>0.68579759764973403</v>
          </cell>
        </row>
        <row r="42">
          <cell r="H42">
            <v>0.35985560442893866</v>
          </cell>
          <cell r="I42">
            <v>0.37821386318822803</v>
          </cell>
          <cell r="J42">
            <v>0.30894888518125208</v>
          </cell>
          <cell r="K42">
            <v>0.39240406491733593</v>
          </cell>
          <cell r="L42">
            <v>0.37428911470948562</v>
          </cell>
          <cell r="M42">
            <v>0.36845923544065101</v>
          </cell>
          <cell r="N42">
            <v>0.31718711310332998</v>
          </cell>
          <cell r="O42">
            <v>0.43722099558447602</v>
          </cell>
        </row>
        <row r="43">
          <cell r="H43">
            <v>0.44321734631484805</v>
          </cell>
          <cell r="I43">
            <v>0.45951855510088802</v>
          </cell>
          <cell r="J43">
            <v>0.370757725412728</v>
          </cell>
          <cell r="K43">
            <v>0.49937575843092807</v>
          </cell>
          <cell r="L43">
            <v>0.42782773302270433</v>
          </cell>
          <cell r="M43">
            <v>0.42180231662608603</v>
          </cell>
          <cell r="N43">
            <v>0.40418525903944102</v>
          </cell>
          <cell r="O43">
            <v>0.45749562340258598</v>
          </cell>
        </row>
        <row r="44">
          <cell r="H44">
            <v>0.66503140942897465</v>
          </cell>
          <cell r="I44">
            <v>0.65816411580306</v>
          </cell>
          <cell r="J44">
            <v>0.65682242301309202</v>
          </cell>
          <cell r="K44">
            <v>0.68010768947077205</v>
          </cell>
          <cell r="L44">
            <v>0.646599790962615</v>
          </cell>
          <cell r="M44">
            <v>0.65398119051210701</v>
          </cell>
          <cell r="N44">
            <v>0.61187018281240102</v>
          </cell>
          <cell r="O44">
            <v>0.67394799956333695</v>
          </cell>
        </row>
        <row r="45">
          <cell r="H45">
            <v>0.55020689655172406</v>
          </cell>
          <cell r="I45">
            <v>0.56818965517241204</v>
          </cell>
          <cell r="J45">
            <v>0.46660727969348803</v>
          </cell>
          <cell r="K45">
            <v>0.61582375478927209</v>
          </cell>
          <cell r="L45">
            <v>0.54669538948186203</v>
          </cell>
          <cell r="M45">
            <v>0.53393585531976395</v>
          </cell>
          <cell r="N45">
            <v>0.52742556362359805</v>
          </cell>
          <cell r="O45">
            <v>0.57872474950222397</v>
          </cell>
        </row>
        <row r="46">
          <cell r="H46">
            <v>0.58399195430042539</v>
          </cell>
          <cell r="I46">
            <v>0.59350615496017201</v>
          </cell>
          <cell r="J46">
            <v>0.54655080859280802</v>
          </cell>
          <cell r="K46">
            <v>0.61191889934829602</v>
          </cell>
          <cell r="L46">
            <v>0.61946544400774128</v>
          </cell>
          <cell r="M46">
            <v>0.60671204488331998</v>
          </cell>
          <cell r="N46">
            <v>0.58699203528519595</v>
          </cell>
          <cell r="O46">
            <v>0.66469225185470804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1:AA1161"/>
  <sheetViews>
    <sheetView view="pageBreakPreview" topLeftCell="E43" zoomScale="90" zoomScaleNormal="110" zoomScaleSheetLayoutView="90" workbookViewId="0">
      <selection activeCell="E2" sqref="E2:M74"/>
    </sheetView>
  </sheetViews>
  <sheetFormatPr baseColWidth="10" defaultColWidth="11.109375" defaultRowHeight="11.4" x14ac:dyDescent="0.2"/>
  <cols>
    <col min="1" max="1" width="5.44140625" style="18" hidden="1" customWidth="1"/>
    <col min="2" max="2" width="6" style="18" hidden="1" customWidth="1"/>
    <col min="3" max="3" width="5.5546875" style="18" hidden="1" customWidth="1"/>
    <col min="4" max="4" width="7.33203125" style="18" hidden="1" customWidth="1"/>
    <col min="5" max="5" width="18.33203125" style="18" customWidth="1"/>
    <col min="6" max="6" width="13.5546875" style="18" customWidth="1"/>
    <col min="7" max="7" width="12" style="18" customWidth="1"/>
    <col min="8" max="9" width="11.109375" style="18" customWidth="1"/>
    <col min="10" max="10" width="12" style="18" customWidth="1"/>
    <col min="11" max="11" width="12.5546875" style="18" customWidth="1"/>
    <col min="12" max="12" width="12" style="18" customWidth="1"/>
    <col min="13" max="13" width="13.44140625" style="59" customWidth="1"/>
    <col min="14" max="14" width="18.5546875" style="39" customWidth="1"/>
    <col min="15" max="15" width="18.88671875" style="18" customWidth="1"/>
    <col min="16" max="16" width="10.109375" style="60" bestFit="1" customWidth="1"/>
    <col min="17" max="17" width="11.44140625" style="18" customWidth="1"/>
    <col min="18" max="18" width="11.5546875" style="18" customWidth="1"/>
    <col min="19" max="19" width="11.88671875" style="18" customWidth="1"/>
    <col min="20" max="20" width="12.88671875" style="59" customWidth="1"/>
    <col min="21" max="21" width="13.33203125" style="39" customWidth="1"/>
    <col min="22" max="22" width="18.88671875" style="39" customWidth="1"/>
    <col min="23" max="23" width="18.88671875" style="18" customWidth="1"/>
    <col min="24" max="24" width="12.44140625" style="60" customWidth="1"/>
    <col min="25" max="25" width="12" style="18" customWidth="1"/>
    <col min="26" max="26" width="11.5546875" style="18" customWidth="1"/>
    <col min="27" max="27" width="12.44140625" style="18" customWidth="1"/>
    <col min="28" max="16384" width="11.109375" style="18"/>
  </cols>
  <sheetData>
    <row r="1" spans="1:27" ht="12.6" thickBot="1" x14ac:dyDescent="0.3">
      <c r="F1" s="20" t="s">
        <v>132</v>
      </c>
      <c r="G1" s="21"/>
      <c r="H1" s="21"/>
      <c r="I1" s="21"/>
      <c r="J1" s="21"/>
      <c r="K1" s="21"/>
      <c r="L1" s="21"/>
      <c r="M1" s="22"/>
      <c r="N1" s="23"/>
      <c r="O1" s="20" t="s">
        <v>127</v>
      </c>
      <c r="P1" s="24"/>
      <c r="Q1" s="21"/>
      <c r="R1" s="21"/>
      <c r="S1" s="21"/>
      <c r="T1" s="22"/>
      <c r="U1" s="23"/>
      <c r="V1" s="20" t="s">
        <v>133</v>
      </c>
      <c r="W1" s="24"/>
      <c r="X1" s="21"/>
      <c r="Y1" s="21"/>
      <c r="Z1" s="21"/>
      <c r="AA1" s="21"/>
    </row>
    <row r="2" spans="1:27" ht="54.75" customHeight="1" thickBot="1" x14ac:dyDescent="0.25">
      <c r="A2" s="114" t="s">
        <v>111</v>
      </c>
      <c r="B2" s="114" t="s">
        <v>110</v>
      </c>
      <c r="C2" s="114" t="s">
        <v>109</v>
      </c>
      <c r="D2" s="114" t="s">
        <v>108</v>
      </c>
      <c r="E2" s="25" t="s">
        <v>107</v>
      </c>
      <c r="F2" s="26" t="s">
        <v>0</v>
      </c>
      <c r="G2" s="27" t="s">
        <v>1</v>
      </c>
      <c r="H2" s="26" t="s">
        <v>120</v>
      </c>
      <c r="I2" s="27" t="s">
        <v>121</v>
      </c>
      <c r="J2" s="28" t="s">
        <v>2</v>
      </c>
      <c r="K2" s="28" t="s">
        <v>3</v>
      </c>
      <c r="L2" s="28" t="s">
        <v>4</v>
      </c>
      <c r="M2" s="30" t="s">
        <v>128</v>
      </c>
      <c r="N2" s="29"/>
      <c r="O2" s="25" t="s">
        <v>107</v>
      </c>
      <c r="P2" s="28" t="s">
        <v>5</v>
      </c>
      <c r="Q2" s="28" t="s">
        <v>6</v>
      </c>
      <c r="R2" s="28" t="s">
        <v>7</v>
      </c>
      <c r="S2" s="28" t="s">
        <v>8</v>
      </c>
      <c r="T2" s="30" t="s">
        <v>65</v>
      </c>
      <c r="U2" s="29"/>
      <c r="V2" s="25" t="s">
        <v>107</v>
      </c>
      <c r="W2" s="28" t="s">
        <v>9</v>
      </c>
      <c r="X2" s="28" t="s">
        <v>10</v>
      </c>
      <c r="Y2" s="28" t="s">
        <v>11</v>
      </c>
      <c r="Z2" s="28" t="s">
        <v>12</v>
      </c>
      <c r="AA2" s="30" t="s">
        <v>61</v>
      </c>
    </row>
    <row r="3" spans="1:27" ht="12" x14ac:dyDescent="0.25">
      <c r="A3" s="153">
        <v>48</v>
      </c>
      <c r="B3" s="153">
        <v>12</v>
      </c>
      <c r="C3" s="153">
        <v>1</v>
      </c>
      <c r="D3" s="153">
        <v>46</v>
      </c>
      <c r="E3" s="31" t="s">
        <v>106</v>
      </c>
      <c r="F3" s="2">
        <v>2221.6027242677415</v>
      </c>
      <c r="G3" s="2">
        <v>18349.010146119665</v>
      </c>
      <c r="H3" s="2">
        <v>447.69733539488442</v>
      </c>
      <c r="I3" s="2">
        <v>0</v>
      </c>
      <c r="J3" s="2">
        <v>0</v>
      </c>
      <c r="K3" s="2">
        <v>5669.6018207956404</v>
      </c>
      <c r="L3" s="2">
        <v>4912.8693840616388</v>
      </c>
      <c r="M3" s="33">
        <v>31600.781410639571</v>
      </c>
      <c r="N3" s="32"/>
      <c r="O3" s="31" t="s">
        <v>106</v>
      </c>
      <c r="P3" s="2">
        <v>0</v>
      </c>
      <c r="Q3" s="2">
        <v>9246.6119855631296</v>
      </c>
      <c r="R3" s="2">
        <v>3980.3077724456043</v>
      </c>
      <c r="S3" s="2">
        <v>13.825601222933336</v>
      </c>
      <c r="T3" s="33">
        <v>13240.745359231669</v>
      </c>
      <c r="U3" s="32"/>
      <c r="V3" s="31" t="s">
        <v>106</v>
      </c>
      <c r="W3" s="2">
        <v>0</v>
      </c>
      <c r="X3" s="2">
        <v>8.3950393308792552</v>
      </c>
      <c r="Y3" s="2">
        <v>8619.449039207133</v>
      </c>
      <c r="Z3" s="2">
        <v>1852.5748703368845</v>
      </c>
      <c r="AA3" s="33">
        <v>10480.418948874896</v>
      </c>
    </row>
    <row r="4" spans="1:27" x14ac:dyDescent="0.2">
      <c r="A4" s="114">
        <v>11</v>
      </c>
      <c r="B4" s="114">
        <v>11</v>
      </c>
      <c r="C4" s="114">
        <v>2</v>
      </c>
      <c r="D4" s="114">
        <v>11</v>
      </c>
      <c r="E4" s="34" t="s">
        <v>14</v>
      </c>
      <c r="F4" s="35">
        <v>2221.6027242677415</v>
      </c>
      <c r="G4" s="35">
        <v>18349.010146119665</v>
      </c>
      <c r="H4" s="35">
        <v>447.69733539488442</v>
      </c>
      <c r="I4" s="35">
        <v>0</v>
      </c>
      <c r="J4" s="35">
        <v>0</v>
      </c>
      <c r="K4" s="35">
        <v>5669.6018207956404</v>
      </c>
      <c r="L4" s="35">
        <v>4912.8693840616388</v>
      </c>
      <c r="M4" s="37">
        <v>31600.781410639571</v>
      </c>
      <c r="N4" s="32"/>
      <c r="O4" s="34" t="s">
        <v>14</v>
      </c>
      <c r="P4" s="35">
        <v>0</v>
      </c>
      <c r="Q4" s="35">
        <v>9246.6119855631296</v>
      </c>
      <c r="R4" s="35">
        <v>3980.3077724456043</v>
      </c>
      <c r="S4" s="35">
        <v>13.825601222933336</v>
      </c>
      <c r="T4" s="37">
        <v>13240.745359231669</v>
      </c>
      <c r="U4" s="32"/>
      <c r="V4" s="34" t="s">
        <v>14</v>
      </c>
      <c r="W4" s="36">
        <v>0</v>
      </c>
      <c r="X4" s="35">
        <v>8.3950393308792552</v>
      </c>
      <c r="Y4" s="35">
        <v>8619.449039207133</v>
      </c>
      <c r="Z4" s="35">
        <v>1852.5748703368845</v>
      </c>
      <c r="AA4" s="37">
        <v>10480.418948874896</v>
      </c>
    </row>
    <row r="5" spans="1:27" ht="12" x14ac:dyDescent="0.25">
      <c r="A5" s="114">
        <v>60</v>
      </c>
      <c r="B5" s="114">
        <v>60</v>
      </c>
      <c r="C5" s="114">
        <v>3</v>
      </c>
      <c r="D5" s="114">
        <v>60</v>
      </c>
      <c r="E5" s="38"/>
      <c r="F5" s="3"/>
      <c r="G5" s="3"/>
      <c r="H5" s="3"/>
      <c r="I5" s="3"/>
      <c r="J5" s="3"/>
      <c r="K5" s="3"/>
      <c r="L5" s="3"/>
      <c r="M5" s="16">
        <v>0</v>
      </c>
      <c r="O5" s="38"/>
      <c r="P5" s="40"/>
      <c r="Q5" s="3"/>
      <c r="R5" s="3"/>
      <c r="S5" s="3"/>
      <c r="T5" s="16"/>
      <c r="V5" s="38"/>
      <c r="W5" s="40"/>
      <c r="X5" s="3"/>
      <c r="Y5" s="3"/>
      <c r="Z5" s="3"/>
      <c r="AA5" s="16"/>
    </row>
    <row r="6" spans="1:27" ht="12" x14ac:dyDescent="0.25">
      <c r="A6" s="153">
        <v>56</v>
      </c>
      <c r="B6" s="153">
        <v>48</v>
      </c>
      <c r="C6" s="153">
        <v>4</v>
      </c>
      <c r="D6" s="153">
        <v>47</v>
      </c>
      <c r="E6" s="41" t="s">
        <v>105</v>
      </c>
      <c r="F6" s="4">
        <v>18283.030797297397</v>
      </c>
      <c r="G6" s="5">
        <v>31923.436164261217</v>
      </c>
      <c r="H6" s="6">
        <v>700.80710414230009</v>
      </c>
      <c r="I6" s="6">
        <v>42.498394490200013</v>
      </c>
      <c r="J6" s="6">
        <v>0</v>
      </c>
      <c r="K6" s="5">
        <v>43181.068463447205</v>
      </c>
      <c r="L6" s="5">
        <v>17386.341012960496</v>
      </c>
      <c r="M6" s="17">
        <v>111517.18193659882</v>
      </c>
      <c r="N6" s="32"/>
      <c r="O6" s="41" t="s">
        <v>105</v>
      </c>
      <c r="P6" s="42">
        <v>2626.9183086987009</v>
      </c>
      <c r="Q6" s="5">
        <v>25123.032124148693</v>
      </c>
      <c r="R6" s="5">
        <v>25606.004245465698</v>
      </c>
      <c r="S6" s="5">
        <v>0</v>
      </c>
      <c r="T6" s="17">
        <v>53355.954678313094</v>
      </c>
      <c r="U6" s="32"/>
      <c r="V6" s="41" t="s">
        <v>105</v>
      </c>
      <c r="W6" s="42">
        <v>0</v>
      </c>
      <c r="X6" s="5">
        <v>81.636156632200013</v>
      </c>
      <c r="Y6" s="5">
        <v>21953.760882175095</v>
      </c>
      <c r="Z6" s="5">
        <v>3960.4609843042999</v>
      </c>
      <c r="AA6" s="17">
        <v>25995.858023111596</v>
      </c>
    </row>
    <row r="7" spans="1:27" x14ac:dyDescent="0.2">
      <c r="A7" s="114">
        <v>7</v>
      </c>
      <c r="B7" s="114">
        <v>45</v>
      </c>
      <c r="C7" s="114">
        <v>5</v>
      </c>
      <c r="D7" s="114">
        <v>7</v>
      </c>
      <c r="E7" s="34" t="s">
        <v>15</v>
      </c>
      <c r="F7" s="35">
        <v>11142.019838054201</v>
      </c>
      <c r="G7" s="35">
        <v>19681.820848435302</v>
      </c>
      <c r="H7" s="35">
        <v>457.51983147390001</v>
      </c>
      <c r="I7" s="35">
        <v>0</v>
      </c>
      <c r="J7" s="35">
        <v>0</v>
      </c>
      <c r="K7" s="35">
        <v>29735.0479732446</v>
      </c>
      <c r="L7" s="35">
        <v>8114.3930594539979</v>
      </c>
      <c r="M7" s="44">
        <v>69130.801550661999</v>
      </c>
      <c r="N7" s="32"/>
      <c r="O7" s="34" t="s">
        <v>15</v>
      </c>
      <c r="P7" s="35">
        <v>2626.9183086987009</v>
      </c>
      <c r="Q7" s="35">
        <v>12120.504222984589</v>
      </c>
      <c r="R7" s="35">
        <v>19150.123582877495</v>
      </c>
      <c r="S7" s="35">
        <v>0</v>
      </c>
      <c r="T7" s="44">
        <v>33897.546114560784</v>
      </c>
      <c r="U7" s="32"/>
      <c r="V7" s="34" t="s">
        <v>15</v>
      </c>
      <c r="W7" s="36">
        <v>0</v>
      </c>
      <c r="X7" s="35">
        <v>0</v>
      </c>
      <c r="Y7" s="35">
        <v>10513.510160235794</v>
      </c>
      <c r="Z7" s="35">
        <v>348.42202535870007</v>
      </c>
      <c r="AA7" s="44">
        <v>10861.932185594495</v>
      </c>
    </row>
    <row r="8" spans="1:27" x14ac:dyDescent="0.2">
      <c r="A8" s="114">
        <v>18</v>
      </c>
      <c r="B8" s="114">
        <v>46</v>
      </c>
      <c r="C8" s="114">
        <v>6</v>
      </c>
      <c r="D8" s="114">
        <v>18</v>
      </c>
      <c r="E8" s="34" t="s">
        <v>16</v>
      </c>
      <c r="F8" s="35">
        <v>2815.4169384319002</v>
      </c>
      <c r="G8" s="35">
        <v>9251.0327377412141</v>
      </c>
      <c r="H8" s="35">
        <v>138.3488716386</v>
      </c>
      <c r="I8" s="35">
        <v>28.763713369600001</v>
      </c>
      <c r="J8" s="35">
        <v>0</v>
      </c>
      <c r="K8" s="35">
        <v>8151.7075126899026</v>
      </c>
      <c r="L8" s="35">
        <v>8154.4016559323991</v>
      </c>
      <c r="M8" s="44">
        <v>28539.671429803617</v>
      </c>
      <c r="N8" s="32"/>
      <c r="O8" s="34" t="s">
        <v>16</v>
      </c>
      <c r="P8" s="35">
        <v>0</v>
      </c>
      <c r="Q8" s="35">
        <v>7923.0424398321029</v>
      </c>
      <c r="R8" s="35">
        <v>5115.9893227941993</v>
      </c>
      <c r="S8" s="35">
        <v>0</v>
      </c>
      <c r="T8" s="44">
        <v>13039.031762626302</v>
      </c>
      <c r="U8" s="32"/>
      <c r="V8" s="34" t="s">
        <v>16</v>
      </c>
      <c r="W8" s="36">
        <v>0</v>
      </c>
      <c r="X8" s="35">
        <v>0</v>
      </c>
      <c r="Y8" s="35">
        <v>7800.4313484547029</v>
      </c>
      <c r="Z8" s="35">
        <v>1720.6041718119</v>
      </c>
      <c r="AA8" s="44">
        <v>9521.0355202666033</v>
      </c>
    </row>
    <row r="9" spans="1:27" x14ac:dyDescent="0.2">
      <c r="A9" s="114">
        <v>37</v>
      </c>
      <c r="B9" s="114">
        <v>47</v>
      </c>
      <c r="C9" s="114">
        <v>7</v>
      </c>
      <c r="D9" s="114">
        <v>37</v>
      </c>
      <c r="E9" s="34" t="s">
        <v>17</v>
      </c>
      <c r="F9" s="35">
        <v>4325.5940208112952</v>
      </c>
      <c r="G9" s="35">
        <v>2990.5825780847008</v>
      </c>
      <c r="H9" s="35">
        <v>104.93840102980003</v>
      </c>
      <c r="I9" s="35">
        <v>13.734681120600012</v>
      </c>
      <c r="J9" s="35">
        <v>0</v>
      </c>
      <c r="K9" s="35">
        <v>5294.3129775127045</v>
      </c>
      <c r="L9" s="35">
        <v>1117.5462975741</v>
      </c>
      <c r="M9" s="44">
        <v>13846.7089561332</v>
      </c>
      <c r="N9" s="32"/>
      <c r="O9" s="34" t="s">
        <v>17</v>
      </c>
      <c r="P9" s="35">
        <v>0</v>
      </c>
      <c r="Q9" s="35">
        <v>5079.4854613320031</v>
      </c>
      <c r="R9" s="35">
        <v>1339.8913397940005</v>
      </c>
      <c r="S9" s="35">
        <v>0</v>
      </c>
      <c r="T9" s="44">
        <v>6419.3768011260036</v>
      </c>
      <c r="U9" s="32"/>
      <c r="V9" s="34" t="s">
        <v>17</v>
      </c>
      <c r="W9" s="36">
        <v>0</v>
      </c>
      <c r="X9" s="35">
        <v>81.636156632200013</v>
      </c>
      <c r="Y9" s="35">
        <v>3639.8193734846004</v>
      </c>
      <c r="Z9" s="35">
        <v>1891.4347871336997</v>
      </c>
      <c r="AA9" s="44">
        <v>5612.8903172504997</v>
      </c>
    </row>
    <row r="10" spans="1:27" ht="12" x14ac:dyDescent="0.25">
      <c r="A10" s="114">
        <v>61</v>
      </c>
      <c r="B10" s="114">
        <v>61</v>
      </c>
      <c r="C10" s="114">
        <v>8</v>
      </c>
      <c r="D10" s="114">
        <v>61</v>
      </c>
      <c r="E10" s="38"/>
      <c r="F10" s="7"/>
      <c r="G10" s="35"/>
      <c r="H10" s="43"/>
      <c r="I10" s="43"/>
      <c r="J10" s="8"/>
      <c r="K10" s="3"/>
      <c r="L10" s="3"/>
      <c r="M10" s="45">
        <v>0</v>
      </c>
      <c r="O10" s="38"/>
      <c r="P10" s="40"/>
      <c r="Q10" s="3"/>
      <c r="R10" s="3"/>
      <c r="S10" s="3"/>
      <c r="T10" s="45"/>
      <c r="V10" s="38"/>
      <c r="W10" s="40"/>
      <c r="X10" s="3"/>
      <c r="Y10" s="3"/>
      <c r="Z10" s="3"/>
      <c r="AA10" s="45"/>
    </row>
    <row r="11" spans="1:27" ht="12" x14ac:dyDescent="0.25">
      <c r="A11" s="153">
        <v>50</v>
      </c>
      <c r="B11" s="153">
        <v>20</v>
      </c>
      <c r="C11" s="153">
        <v>9</v>
      </c>
      <c r="D11" s="153">
        <v>48</v>
      </c>
      <c r="E11" s="41" t="s">
        <v>104</v>
      </c>
      <c r="F11" s="4">
        <v>40086.390691145949</v>
      </c>
      <c r="G11" s="5">
        <v>13407.069626392667</v>
      </c>
      <c r="H11" s="6">
        <v>817.14259445601692</v>
      </c>
      <c r="I11" s="6">
        <v>126.42084251618897</v>
      </c>
      <c r="J11" s="6">
        <v>0</v>
      </c>
      <c r="K11" s="5">
        <v>53579.181251658374</v>
      </c>
      <c r="L11" s="5">
        <v>1334.187881432942</v>
      </c>
      <c r="M11" s="17">
        <v>109350.39288760214</v>
      </c>
      <c r="N11" s="32"/>
      <c r="O11" s="41" t="s">
        <v>104</v>
      </c>
      <c r="P11" s="42">
        <v>523.69532142639991</v>
      </c>
      <c r="Q11" s="5">
        <v>37062.31654116862</v>
      </c>
      <c r="R11" s="5">
        <v>16076.535480522125</v>
      </c>
      <c r="S11" s="5">
        <v>0</v>
      </c>
      <c r="T11" s="17">
        <v>53662.547343117141</v>
      </c>
      <c r="U11" s="32"/>
      <c r="V11" s="41" t="s">
        <v>104</v>
      </c>
      <c r="W11" s="42">
        <v>0</v>
      </c>
      <c r="X11" s="5">
        <v>0</v>
      </c>
      <c r="Y11" s="5">
        <v>29424.395202467455</v>
      </c>
      <c r="Z11" s="5">
        <v>5156.9554072256587</v>
      </c>
      <c r="AA11" s="17">
        <v>34581.350609693116</v>
      </c>
    </row>
    <row r="12" spans="1:27" x14ac:dyDescent="0.2">
      <c r="A12" s="114">
        <v>1</v>
      </c>
      <c r="B12" s="114">
        <v>17</v>
      </c>
      <c r="C12" s="114">
        <v>10</v>
      </c>
      <c r="D12" s="114">
        <v>1</v>
      </c>
      <c r="E12" s="34" t="s">
        <v>18</v>
      </c>
      <c r="F12" s="35">
        <v>2735.8257333897004</v>
      </c>
      <c r="G12" s="35">
        <v>3393.7905332406999</v>
      </c>
      <c r="H12" s="35">
        <v>520.84021004420015</v>
      </c>
      <c r="I12" s="35">
        <v>0</v>
      </c>
      <c r="J12" s="35">
        <v>0</v>
      </c>
      <c r="K12" s="35">
        <v>7677.4919305488002</v>
      </c>
      <c r="L12" s="35">
        <v>24.5821395348</v>
      </c>
      <c r="M12" s="44">
        <v>14352.5305467582</v>
      </c>
      <c r="N12" s="32"/>
      <c r="O12" s="34" t="s">
        <v>18</v>
      </c>
      <c r="P12" s="35">
        <v>523.69532142639991</v>
      </c>
      <c r="Q12" s="35">
        <v>3110.0615666121994</v>
      </c>
      <c r="R12" s="35">
        <v>273.86175183900002</v>
      </c>
      <c r="S12" s="35">
        <v>0</v>
      </c>
      <c r="T12" s="44">
        <v>3907.6186398775994</v>
      </c>
      <c r="U12" s="32"/>
      <c r="V12" s="34" t="s">
        <v>18</v>
      </c>
      <c r="W12" s="36">
        <v>0</v>
      </c>
      <c r="X12" s="35">
        <v>0</v>
      </c>
      <c r="Y12" s="35">
        <v>3509.4758140999998</v>
      </c>
      <c r="Z12" s="35">
        <v>331.88540667580003</v>
      </c>
      <c r="AA12" s="44">
        <v>3841.3612207757997</v>
      </c>
    </row>
    <row r="13" spans="1:27" x14ac:dyDescent="0.2">
      <c r="A13" s="114">
        <v>17</v>
      </c>
      <c r="B13" s="114">
        <v>18</v>
      </c>
      <c r="C13" s="114">
        <v>11</v>
      </c>
      <c r="D13" s="114">
        <v>17</v>
      </c>
      <c r="E13" s="34" t="s">
        <v>19</v>
      </c>
      <c r="F13" s="35">
        <v>10491.463321171304</v>
      </c>
      <c r="G13" s="35">
        <v>4683.0501742326969</v>
      </c>
      <c r="H13" s="35">
        <v>224.50990285370005</v>
      </c>
      <c r="I13" s="35">
        <v>0</v>
      </c>
      <c r="J13" s="35">
        <v>0</v>
      </c>
      <c r="K13" s="35">
        <v>10816.182836957594</v>
      </c>
      <c r="L13" s="35">
        <v>161.21141261109997</v>
      </c>
      <c r="M13" s="44">
        <v>26376.417647826394</v>
      </c>
      <c r="N13" s="32"/>
      <c r="O13" s="34" t="s">
        <v>19</v>
      </c>
      <c r="P13" s="35">
        <v>0</v>
      </c>
      <c r="Q13" s="35">
        <v>16896.15833752149</v>
      </c>
      <c r="R13" s="35">
        <v>1373.2885096335999</v>
      </c>
      <c r="S13" s="35">
        <v>0</v>
      </c>
      <c r="T13" s="44">
        <v>18269.44684715509</v>
      </c>
      <c r="U13" s="32"/>
      <c r="V13" s="34" t="s">
        <v>19</v>
      </c>
      <c r="W13" s="36">
        <v>0</v>
      </c>
      <c r="X13" s="35">
        <v>0</v>
      </c>
      <c r="Y13" s="35">
        <v>4040.1112981268006</v>
      </c>
      <c r="Z13" s="35">
        <v>521.36792479579992</v>
      </c>
      <c r="AA13" s="44">
        <v>4561.4792229226005</v>
      </c>
    </row>
    <row r="14" spans="1:27" x14ac:dyDescent="0.2">
      <c r="A14" s="114">
        <v>23</v>
      </c>
      <c r="B14" s="114">
        <v>19</v>
      </c>
      <c r="C14" s="114">
        <v>12</v>
      </c>
      <c r="D14" s="114">
        <v>23</v>
      </c>
      <c r="E14" s="34" t="s">
        <v>20</v>
      </c>
      <c r="F14" s="35">
        <v>26859.101636584943</v>
      </c>
      <c r="G14" s="35">
        <v>5330.2289189192707</v>
      </c>
      <c r="H14" s="35">
        <v>71.792481558116705</v>
      </c>
      <c r="I14" s="35">
        <v>126.42084251618897</v>
      </c>
      <c r="J14" s="35">
        <v>0</v>
      </c>
      <c r="K14" s="35">
        <v>35085.506484151978</v>
      </c>
      <c r="L14" s="35">
        <v>1148.3943292870422</v>
      </c>
      <c r="M14" s="44">
        <v>68621.444693017533</v>
      </c>
      <c r="N14" s="32"/>
      <c r="O14" s="34" t="s">
        <v>20</v>
      </c>
      <c r="P14" s="35">
        <v>0</v>
      </c>
      <c r="Q14" s="35">
        <v>17056.096637034934</v>
      </c>
      <c r="R14" s="35">
        <v>14429.385219049525</v>
      </c>
      <c r="S14" s="35">
        <v>0</v>
      </c>
      <c r="T14" s="44">
        <v>31485.481856084458</v>
      </c>
      <c r="U14" s="32"/>
      <c r="V14" s="34" t="s">
        <v>20</v>
      </c>
      <c r="W14" s="36">
        <v>0</v>
      </c>
      <c r="X14" s="35">
        <v>0</v>
      </c>
      <c r="Y14" s="35">
        <v>21874.808090240655</v>
      </c>
      <c r="Z14" s="35">
        <v>4303.7020757540586</v>
      </c>
      <c r="AA14" s="44">
        <v>26178.510165994714</v>
      </c>
    </row>
    <row r="15" spans="1:27" ht="12" x14ac:dyDescent="0.25">
      <c r="A15" s="114">
        <v>62</v>
      </c>
      <c r="B15" s="114">
        <v>62</v>
      </c>
      <c r="C15" s="114">
        <v>13</v>
      </c>
      <c r="D15" s="114">
        <v>62</v>
      </c>
      <c r="E15" s="38"/>
      <c r="F15" s="7"/>
      <c r="G15" s="3"/>
      <c r="H15" s="8"/>
      <c r="I15" s="8"/>
      <c r="J15" s="8"/>
      <c r="K15" s="3"/>
      <c r="L15" s="3"/>
      <c r="M15" s="45">
        <v>0</v>
      </c>
      <c r="O15" s="38"/>
      <c r="P15" s="40"/>
      <c r="Q15" s="3"/>
      <c r="R15" s="3"/>
      <c r="S15" s="3"/>
      <c r="T15" s="45"/>
      <c r="V15" s="38"/>
      <c r="W15" s="40"/>
      <c r="X15" s="3"/>
      <c r="Y15" s="3"/>
      <c r="Z15" s="3"/>
      <c r="AA15" s="45"/>
    </row>
    <row r="16" spans="1:27" ht="12" x14ac:dyDescent="0.25">
      <c r="A16" s="153">
        <v>51</v>
      </c>
      <c r="B16" s="153">
        <v>25</v>
      </c>
      <c r="C16" s="153">
        <v>14</v>
      </c>
      <c r="D16" s="153">
        <v>49</v>
      </c>
      <c r="E16" s="31" t="s">
        <v>103</v>
      </c>
      <c r="F16" s="9">
        <v>50820.231224044044</v>
      </c>
      <c r="G16" s="2">
        <v>90979.45936857241</v>
      </c>
      <c r="H16" s="10">
        <v>6993.6704359887854</v>
      </c>
      <c r="I16" s="10">
        <v>567.27742081720362</v>
      </c>
      <c r="J16" s="10">
        <v>0</v>
      </c>
      <c r="K16" s="2">
        <v>83857.860944379834</v>
      </c>
      <c r="L16" s="2">
        <v>34016.374793197196</v>
      </c>
      <c r="M16" s="47">
        <v>267234.87418699946</v>
      </c>
      <c r="N16" s="32"/>
      <c r="O16" s="31" t="s">
        <v>103</v>
      </c>
      <c r="P16" s="46">
        <v>27746.906518544296</v>
      </c>
      <c r="Q16" s="2">
        <v>68025.498147653954</v>
      </c>
      <c r="R16" s="2">
        <v>72225.668158566375</v>
      </c>
      <c r="S16" s="2">
        <v>4172.2492618342731</v>
      </c>
      <c r="T16" s="47">
        <v>172170.3220865989</v>
      </c>
      <c r="U16" s="32"/>
      <c r="V16" s="31" t="s">
        <v>103</v>
      </c>
      <c r="W16" s="46">
        <v>544.01190903600002</v>
      </c>
      <c r="X16" s="2">
        <v>1153.291759709658</v>
      </c>
      <c r="Y16" s="2">
        <v>29747.997853119035</v>
      </c>
      <c r="Z16" s="2">
        <v>7620.3088341110915</v>
      </c>
      <c r="AA16" s="47">
        <v>39065.610355975783</v>
      </c>
    </row>
    <row r="17" spans="1:27" x14ac:dyDescent="0.2">
      <c r="A17" s="114">
        <v>5</v>
      </c>
      <c r="B17" s="114">
        <v>21</v>
      </c>
      <c r="C17" s="114">
        <v>15</v>
      </c>
      <c r="D17" s="114">
        <v>5</v>
      </c>
      <c r="E17" s="34" t="s">
        <v>21</v>
      </c>
      <c r="F17" s="35">
        <v>8249.582131352232</v>
      </c>
      <c r="G17" s="35">
        <v>7092.3075853192804</v>
      </c>
      <c r="H17" s="35">
        <v>481.69299275321652</v>
      </c>
      <c r="I17" s="35">
        <v>66.974706615983834</v>
      </c>
      <c r="J17" s="35">
        <v>0</v>
      </c>
      <c r="K17" s="35">
        <v>15653.715979199407</v>
      </c>
      <c r="L17" s="35">
        <v>7101.7883941895061</v>
      </c>
      <c r="M17" s="44">
        <v>38646.061789429623</v>
      </c>
      <c r="N17" s="32"/>
      <c r="O17" s="34" t="s">
        <v>21</v>
      </c>
      <c r="P17" s="35">
        <v>0</v>
      </c>
      <c r="Q17" s="35">
        <v>19123.048961574139</v>
      </c>
      <c r="R17" s="35">
        <v>7304.2842154233767</v>
      </c>
      <c r="S17" s="35">
        <v>35.337655939273105</v>
      </c>
      <c r="T17" s="44">
        <v>26462.67083293679</v>
      </c>
      <c r="U17" s="32"/>
      <c r="V17" s="34" t="s">
        <v>21</v>
      </c>
      <c r="W17" s="36">
        <v>0</v>
      </c>
      <c r="X17" s="35">
        <v>2.5894670767580914</v>
      </c>
      <c r="Y17" s="35">
        <v>14125.624218730234</v>
      </c>
      <c r="Z17" s="35">
        <v>3651.0452374306906</v>
      </c>
      <c r="AA17" s="44">
        <v>17779.258923237681</v>
      </c>
    </row>
    <row r="18" spans="1:27" x14ac:dyDescent="0.2">
      <c r="A18" s="114">
        <v>22</v>
      </c>
      <c r="B18" s="114">
        <v>22</v>
      </c>
      <c r="C18" s="114">
        <v>16</v>
      </c>
      <c r="D18" s="114">
        <v>22</v>
      </c>
      <c r="E18" s="34" t="s">
        <v>22</v>
      </c>
      <c r="F18" s="35">
        <v>14663.301986555498</v>
      </c>
      <c r="G18" s="35">
        <v>8014.4654025568962</v>
      </c>
      <c r="H18" s="35">
        <v>1746.7748882146002</v>
      </c>
      <c r="I18" s="35">
        <v>180.07606974079988</v>
      </c>
      <c r="J18" s="35">
        <v>0</v>
      </c>
      <c r="K18" s="35">
        <v>20843.079802310691</v>
      </c>
      <c r="L18" s="35">
        <v>1485.5632316368008</v>
      </c>
      <c r="M18" s="44">
        <v>46933.261381015283</v>
      </c>
      <c r="N18" s="32"/>
      <c r="O18" s="34" t="s">
        <v>22</v>
      </c>
      <c r="P18" s="35">
        <v>2043.6842188660999</v>
      </c>
      <c r="Q18" s="35">
        <v>14312.637161598694</v>
      </c>
      <c r="R18" s="35">
        <v>4320.9975337300993</v>
      </c>
      <c r="S18" s="35">
        <v>10.748618655200003</v>
      </c>
      <c r="T18" s="44">
        <v>20688.067532850095</v>
      </c>
      <c r="U18" s="32"/>
      <c r="V18" s="34" t="s">
        <v>22</v>
      </c>
      <c r="W18" s="36">
        <v>0</v>
      </c>
      <c r="X18" s="35">
        <v>0</v>
      </c>
      <c r="Y18" s="35">
        <v>5228.4031692938979</v>
      </c>
      <c r="Z18" s="35">
        <v>2788.6222027582007</v>
      </c>
      <c r="AA18" s="44">
        <v>8017.0253720520986</v>
      </c>
    </row>
    <row r="19" spans="1:27" x14ac:dyDescent="0.2">
      <c r="A19" s="114">
        <v>25</v>
      </c>
      <c r="B19" s="114">
        <v>23</v>
      </c>
      <c r="C19" s="114">
        <v>17</v>
      </c>
      <c r="D19" s="114">
        <v>25</v>
      </c>
      <c r="E19" s="34" t="s">
        <v>23</v>
      </c>
      <c r="F19" s="35">
        <v>20904.577666635312</v>
      </c>
      <c r="G19" s="35">
        <v>48026.345519934664</v>
      </c>
      <c r="H19" s="35">
        <v>4220.198665587468</v>
      </c>
      <c r="I19" s="35">
        <v>320.22664446041995</v>
      </c>
      <c r="J19" s="35">
        <v>0</v>
      </c>
      <c r="K19" s="35">
        <v>22560.947940644019</v>
      </c>
      <c r="L19" s="35">
        <v>12640.585215103591</v>
      </c>
      <c r="M19" s="44">
        <v>108672.88165236547</v>
      </c>
      <c r="N19" s="32"/>
      <c r="O19" s="34" t="s">
        <v>23</v>
      </c>
      <c r="P19" s="35">
        <v>6724.708957182298</v>
      </c>
      <c r="Q19" s="35">
        <v>26216.013352198119</v>
      </c>
      <c r="R19" s="35">
        <v>36364.29762909071</v>
      </c>
      <c r="S19" s="35">
        <v>3525.4814610107001</v>
      </c>
      <c r="T19" s="44">
        <v>72830.501399481829</v>
      </c>
      <c r="U19" s="32"/>
      <c r="V19" s="34" t="s">
        <v>23</v>
      </c>
      <c r="W19" s="36">
        <v>544.01190903600002</v>
      </c>
      <c r="X19" s="35">
        <v>1150.7022926328998</v>
      </c>
      <c r="Y19" s="35">
        <v>4337.1726704567991</v>
      </c>
      <c r="Z19" s="35">
        <v>497.85170766089993</v>
      </c>
      <c r="AA19" s="44">
        <v>6529.7385797865982</v>
      </c>
    </row>
    <row r="20" spans="1:27" x14ac:dyDescent="0.2">
      <c r="A20" s="114">
        <v>44</v>
      </c>
      <c r="B20" s="114">
        <v>24</v>
      </c>
      <c r="C20" s="114">
        <v>18</v>
      </c>
      <c r="D20" s="114">
        <v>44</v>
      </c>
      <c r="E20" s="34" t="s">
        <v>24</v>
      </c>
      <c r="F20" s="35">
        <v>7002.769439501003</v>
      </c>
      <c r="G20" s="35">
        <v>27846.340860761575</v>
      </c>
      <c r="H20" s="35">
        <v>545.00388943350026</v>
      </c>
      <c r="I20" s="35">
        <v>0</v>
      </c>
      <c r="J20" s="35">
        <v>0</v>
      </c>
      <c r="K20" s="35">
        <v>24800.117222225719</v>
      </c>
      <c r="L20" s="35">
        <v>12788.437952267297</v>
      </c>
      <c r="M20" s="44">
        <v>72982.669364189089</v>
      </c>
      <c r="N20" s="32"/>
      <c r="O20" s="34" t="s">
        <v>24</v>
      </c>
      <c r="P20" s="35">
        <v>18978.513342495899</v>
      </c>
      <c r="Q20" s="35">
        <v>8373.7986722829974</v>
      </c>
      <c r="R20" s="35">
        <v>24236.088780322192</v>
      </c>
      <c r="S20" s="35">
        <v>600.68152622910009</v>
      </c>
      <c r="T20" s="44">
        <v>52189.082321330185</v>
      </c>
      <c r="U20" s="32"/>
      <c r="V20" s="34" t="s">
        <v>24</v>
      </c>
      <c r="W20" s="36">
        <v>0</v>
      </c>
      <c r="X20" s="35">
        <v>0</v>
      </c>
      <c r="Y20" s="35">
        <v>6056.7977946381015</v>
      </c>
      <c r="Z20" s="35">
        <v>682.7896862613004</v>
      </c>
      <c r="AA20" s="44">
        <v>6739.5874808994022</v>
      </c>
    </row>
    <row r="21" spans="1:27" ht="12" x14ac:dyDescent="0.25">
      <c r="A21" s="114">
        <v>63</v>
      </c>
      <c r="B21" s="114">
        <v>63</v>
      </c>
      <c r="C21" s="114">
        <v>19</v>
      </c>
      <c r="D21" s="114">
        <v>63</v>
      </c>
      <c r="E21" s="31"/>
      <c r="F21" s="11"/>
      <c r="G21" s="12"/>
      <c r="H21" s="13"/>
      <c r="I21" s="13"/>
      <c r="J21" s="13"/>
      <c r="K21" s="12"/>
      <c r="L21" s="12"/>
      <c r="M21" s="49">
        <v>0</v>
      </c>
      <c r="O21" s="31"/>
      <c r="P21" s="48"/>
      <c r="Q21" s="12"/>
      <c r="R21" s="12"/>
      <c r="S21" s="12"/>
      <c r="T21" s="49"/>
      <c r="V21" s="31"/>
      <c r="W21" s="48"/>
      <c r="X21" s="12"/>
      <c r="Y21" s="12"/>
      <c r="Z21" s="12"/>
      <c r="AA21" s="49"/>
    </row>
    <row r="22" spans="1:27" ht="12" x14ac:dyDescent="0.25">
      <c r="A22" s="153">
        <v>52</v>
      </c>
      <c r="B22" s="153">
        <v>29</v>
      </c>
      <c r="C22" s="153">
        <v>20</v>
      </c>
      <c r="D22" s="153">
        <v>50</v>
      </c>
      <c r="E22" s="41" t="s">
        <v>102</v>
      </c>
      <c r="F22" s="4">
        <v>18430.407684246551</v>
      </c>
      <c r="G22" s="5">
        <v>59586.929055172266</v>
      </c>
      <c r="H22" s="6">
        <v>9835.0473798090843</v>
      </c>
      <c r="I22" s="6">
        <v>977.35913503117229</v>
      </c>
      <c r="J22" s="6">
        <v>0</v>
      </c>
      <c r="K22" s="5">
        <v>16458.876275953953</v>
      </c>
      <c r="L22" s="5">
        <v>33619.575699117398</v>
      </c>
      <c r="M22" s="17">
        <v>138908.19522933045</v>
      </c>
      <c r="N22" s="32"/>
      <c r="O22" s="41" t="s">
        <v>102</v>
      </c>
      <c r="P22" s="42">
        <v>21095.026807861159</v>
      </c>
      <c r="Q22" s="5">
        <v>40507.338678754859</v>
      </c>
      <c r="R22" s="5">
        <v>45866.014940237364</v>
      </c>
      <c r="S22" s="5">
        <v>13506.017381607653</v>
      </c>
      <c r="T22" s="17">
        <v>120974.39780846104</v>
      </c>
      <c r="U22" s="32"/>
      <c r="V22" s="41" t="s">
        <v>102</v>
      </c>
      <c r="W22" s="42">
        <v>0</v>
      </c>
      <c r="X22" s="5">
        <v>287.00000286369976</v>
      </c>
      <c r="Y22" s="5">
        <v>18669.443268198662</v>
      </c>
      <c r="Z22" s="5">
        <v>2782.875394260152</v>
      </c>
      <c r="AA22" s="17">
        <v>21739.318665322513</v>
      </c>
    </row>
    <row r="23" spans="1:27" x14ac:dyDescent="0.2">
      <c r="A23" s="114">
        <v>2</v>
      </c>
      <c r="B23" s="114">
        <v>26</v>
      </c>
      <c r="C23" s="114">
        <v>21</v>
      </c>
      <c r="D23" s="114">
        <v>2</v>
      </c>
      <c r="E23" s="34" t="s">
        <v>25</v>
      </c>
      <c r="F23" s="35">
        <v>2702.5979104726443</v>
      </c>
      <c r="G23" s="35">
        <v>17361.620909883419</v>
      </c>
      <c r="H23" s="35">
        <v>36.218311688492818</v>
      </c>
      <c r="I23" s="35">
        <v>129.67984899957267</v>
      </c>
      <c r="J23" s="35">
        <v>0</v>
      </c>
      <c r="K23" s="35">
        <v>6679.1826949696524</v>
      </c>
      <c r="L23" s="35">
        <v>10407.081211560089</v>
      </c>
      <c r="M23" s="44">
        <v>37316.380887573869</v>
      </c>
      <c r="N23" s="32"/>
      <c r="O23" s="34" t="s">
        <v>25</v>
      </c>
      <c r="P23" s="35">
        <v>2874.2736563818439</v>
      </c>
      <c r="Q23" s="35">
        <v>15002.290643367971</v>
      </c>
      <c r="R23" s="35">
        <v>14406.657829010956</v>
      </c>
      <c r="S23" s="35">
        <v>49.750396793870394</v>
      </c>
      <c r="T23" s="44">
        <v>32332.97252555464</v>
      </c>
      <c r="U23" s="32"/>
      <c r="V23" s="34" t="s">
        <v>25</v>
      </c>
      <c r="W23" s="36">
        <v>0</v>
      </c>
      <c r="X23" s="35">
        <v>0</v>
      </c>
      <c r="Y23" s="35">
        <v>8297.2955496974646</v>
      </c>
      <c r="Z23" s="35">
        <v>1947.1724897167514</v>
      </c>
      <c r="AA23" s="44">
        <v>10244.468039414216</v>
      </c>
    </row>
    <row r="24" spans="1:27" x14ac:dyDescent="0.2">
      <c r="A24" s="114">
        <v>16</v>
      </c>
      <c r="B24" s="114">
        <v>27</v>
      </c>
      <c r="C24" s="114">
        <v>22</v>
      </c>
      <c r="D24" s="114">
        <v>16</v>
      </c>
      <c r="E24" s="34" t="s">
        <v>26</v>
      </c>
      <c r="F24" s="35">
        <v>4342.8782158632976</v>
      </c>
      <c r="G24" s="35">
        <v>25247.284583160672</v>
      </c>
      <c r="H24" s="35">
        <v>5015.6130604714981</v>
      </c>
      <c r="I24" s="35">
        <v>581.26434052839966</v>
      </c>
      <c r="J24" s="35">
        <v>0</v>
      </c>
      <c r="K24" s="35">
        <v>1786.4708162604995</v>
      </c>
      <c r="L24" s="35">
        <v>11806.639211904097</v>
      </c>
      <c r="M24" s="44">
        <v>48780.15022818846</v>
      </c>
      <c r="N24" s="32"/>
      <c r="O24" s="34" t="s">
        <v>26</v>
      </c>
      <c r="P24" s="35">
        <v>6321.3207418960064</v>
      </c>
      <c r="Q24" s="35">
        <v>8357.6890659326145</v>
      </c>
      <c r="R24" s="35">
        <v>22910.911790311908</v>
      </c>
      <c r="S24" s="35">
        <v>12649.723172585484</v>
      </c>
      <c r="T24" s="44">
        <v>50239.644770726009</v>
      </c>
      <c r="U24" s="32"/>
      <c r="V24" s="34" t="s">
        <v>26</v>
      </c>
      <c r="W24" s="36">
        <v>0</v>
      </c>
      <c r="X24" s="35">
        <v>287.00000286369976</v>
      </c>
      <c r="Y24" s="35">
        <v>4558.145837266401</v>
      </c>
      <c r="Z24" s="35">
        <v>110.6100172941</v>
      </c>
      <c r="AA24" s="44">
        <v>4955.7558574242003</v>
      </c>
    </row>
    <row r="25" spans="1:27" x14ac:dyDescent="0.2">
      <c r="A25" s="114">
        <v>30</v>
      </c>
      <c r="B25" s="114">
        <v>28</v>
      </c>
      <c r="C25" s="114">
        <v>23</v>
      </c>
      <c r="D25" s="114">
        <v>30</v>
      </c>
      <c r="E25" s="34" t="s">
        <v>27</v>
      </c>
      <c r="F25" s="35">
        <v>11384.931557910608</v>
      </c>
      <c r="G25" s="35">
        <v>16978.023562128172</v>
      </c>
      <c r="H25" s="35">
        <v>4783.2160076490936</v>
      </c>
      <c r="I25" s="35">
        <v>266.41494550319999</v>
      </c>
      <c r="J25" s="35">
        <v>0</v>
      </c>
      <c r="K25" s="35">
        <v>7993.2227647238033</v>
      </c>
      <c r="L25" s="35">
        <v>11405.855275653212</v>
      </c>
      <c r="M25" s="44">
        <v>52811.664113568084</v>
      </c>
      <c r="N25" s="32"/>
      <c r="O25" s="34" t="s">
        <v>27</v>
      </c>
      <c r="P25" s="35">
        <v>11899.432409583309</v>
      </c>
      <c r="Q25" s="35">
        <v>17147.358969454275</v>
      </c>
      <c r="R25" s="35">
        <v>8548.4453209145031</v>
      </c>
      <c r="S25" s="35">
        <v>806.54381222829977</v>
      </c>
      <c r="T25" s="44">
        <v>38401.78051218039</v>
      </c>
      <c r="U25" s="32"/>
      <c r="V25" s="34" t="s">
        <v>27</v>
      </c>
      <c r="W25" s="36">
        <v>0</v>
      </c>
      <c r="X25" s="35">
        <v>0</v>
      </c>
      <c r="Y25" s="35">
        <v>5814.0018812347962</v>
      </c>
      <c r="Z25" s="35">
        <v>725.09288724930047</v>
      </c>
      <c r="AA25" s="44">
        <v>6539.0947684840967</v>
      </c>
    </row>
    <row r="26" spans="1:27" ht="12" x14ac:dyDescent="0.25">
      <c r="A26" s="114">
        <v>64</v>
      </c>
      <c r="B26" s="114">
        <v>64</v>
      </c>
      <c r="C26" s="114">
        <v>24</v>
      </c>
      <c r="D26" s="114">
        <v>64</v>
      </c>
      <c r="E26" s="38"/>
      <c r="F26" s="7"/>
      <c r="G26" s="3"/>
      <c r="H26" s="8"/>
      <c r="I26" s="8"/>
      <c r="J26" s="8"/>
      <c r="K26" s="3"/>
      <c r="L26" s="3"/>
      <c r="M26" s="45">
        <v>0</v>
      </c>
      <c r="O26" s="38"/>
      <c r="P26" s="40"/>
      <c r="Q26" s="3"/>
      <c r="R26" s="3"/>
      <c r="S26" s="3"/>
      <c r="T26" s="45"/>
      <c r="V26" s="38"/>
      <c r="W26" s="40"/>
      <c r="X26" s="3"/>
      <c r="Y26" s="3"/>
      <c r="Z26" s="3"/>
      <c r="AA26" s="45"/>
    </row>
    <row r="27" spans="1:27" ht="12" x14ac:dyDescent="0.25">
      <c r="A27" s="153">
        <v>57</v>
      </c>
      <c r="B27" s="153">
        <v>53</v>
      </c>
      <c r="C27" s="153">
        <v>25</v>
      </c>
      <c r="D27" s="153">
        <v>51</v>
      </c>
      <c r="E27" s="41" t="s">
        <v>101</v>
      </c>
      <c r="F27" s="4">
        <v>105470.3476266795</v>
      </c>
      <c r="G27" s="5">
        <v>5320.1998874883066</v>
      </c>
      <c r="H27" s="6">
        <v>0</v>
      </c>
      <c r="I27" s="6">
        <v>0</v>
      </c>
      <c r="J27" s="6">
        <v>0</v>
      </c>
      <c r="K27" s="5">
        <v>32795.844486140144</v>
      </c>
      <c r="L27" s="5">
        <v>0</v>
      </c>
      <c r="M27" s="17">
        <v>143586.39200030797</v>
      </c>
      <c r="N27" s="32"/>
      <c r="O27" s="41" t="s">
        <v>101</v>
      </c>
      <c r="P27" s="42">
        <v>0</v>
      </c>
      <c r="Q27" s="5">
        <v>7780.4386051412184</v>
      </c>
      <c r="R27" s="5">
        <v>4276.8521986129117</v>
      </c>
      <c r="S27" s="5">
        <v>0</v>
      </c>
      <c r="T27" s="17">
        <v>12057.290803754131</v>
      </c>
      <c r="U27" s="32"/>
      <c r="V27" s="41" t="s">
        <v>101</v>
      </c>
      <c r="W27" s="42">
        <v>0</v>
      </c>
      <c r="X27" s="5">
        <v>0</v>
      </c>
      <c r="Y27" s="5">
        <v>5452.1079320122826</v>
      </c>
      <c r="Z27" s="5">
        <v>1517.9517569005873</v>
      </c>
      <c r="AA27" s="17">
        <v>6970.0596889128701</v>
      </c>
    </row>
    <row r="28" spans="1:27" x14ac:dyDescent="0.2">
      <c r="A28" s="114">
        <v>19</v>
      </c>
      <c r="B28" s="114">
        <v>49</v>
      </c>
      <c r="C28" s="114">
        <v>26</v>
      </c>
      <c r="D28" s="114">
        <v>19</v>
      </c>
      <c r="E28" s="34" t="s">
        <v>28</v>
      </c>
      <c r="F28" s="35">
        <v>21805.22106003957</v>
      </c>
      <c r="G28" s="35">
        <v>425.66486580508729</v>
      </c>
      <c r="H28" s="35">
        <v>0</v>
      </c>
      <c r="I28" s="35">
        <v>0</v>
      </c>
      <c r="J28" s="35">
        <v>0</v>
      </c>
      <c r="K28" s="35">
        <v>1972.3235806831833</v>
      </c>
      <c r="L28" s="35">
        <v>0</v>
      </c>
      <c r="M28" s="44">
        <v>24203.209506527841</v>
      </c>
      <c r="N28" s="32"/>
      <c r="O28" s="34" t="s">
        <v>28</v>
      </c>
      <c r="P28" s="35">
        <v>0</v>
      </c>
      <c r="Q28" s="35">
        <v>0</v>
      </c>
      <c r="R28" s="35">
        <v>395.57092387026614</v>
      </c>
      <c r="S28" s="35">
        <v>0</v>
      </c>
      <c r="T28" s="44">
        <v>395.57092387026614</v>
      </c>
      <c r="U28" s="32"/>
      <c r="V28" s="34" t="s">
        <v>28</v>
      </c>
      <c r="W28" s="36">
        <v>0</v>
      </c>
      <c r="X28" s="35">
        <v>0</v>
      </c>
      <c r="Y28" s="35">
        <v>451.62247761442319</v>
      </c>
      <c r="Z28" s="35">
        <v>0</v>
      </c>
      <c r="AA28" s="44">
        <v>451.62247761442319</v>
      </c>
    </row>
    <row r="29" spans="1:27" x14ac:dyDescent="0.2">
      <c r="A29" s="114">
        <v>24</v>
      </c>
      <c r="B29" s="114">
        <v>50</v>
      </c>
      <c r="C29" s="114">
        <v>27</v>
      </c>
      <c r="D29" s="114">
        <v>24</v>
      </c>
      <c r="E29" s="34" t="s">
        <v>29</v>
      </c>
      <c r="F29" s="35">
        <v>14916.430174063098</v>
      </c>
      <c r="G29" s="35">
        <v>181.83572569570001</v>
      </c>
      <c r="H29" s="35">
        <v>0</v>
      </c>
      <c r="I29" s="35">
        <v>0</v>
      </c>
      <c r="J29" s="35">
        <v>0</v>
      </c>
      <c r="K29" s="35">
        <v>7071.6825053464972</v>
      </c>
      <c r="L29" s="35">
        <v>0</v>
      </c>
      <c r="M29" s="44">
        <v>22169.948405105297</v>
      </c>
      <c r="N29" s="32"/>
      <c r="O29" s="34" t="s">
        <v>29</v>
      </c>
      <c r="P29" s="35">
        <v>0</v>
      </c>
      <c r="Q29" s="35">
        <v>218.64504132499997</v>
      </c>
      <c r="R29" s="35">
        <v>381.41473558770002</v>
      </c>
      <c r="S29" s="35">
        <v>0</v>
      </c>
      <c r="T29" s="44">
        <v>600.05977691270004</v>
      </c>
      <c r="U29" s="32"/>
      <c r="V29" s="34" t="s">
        <v>29</v>
      </c>
      <c r="W29" s="36">
        <v>0</v>
      </c>
      <c r="X29" s="35">
        <v>0</v>
      </c>
      <c r="Y29" s="35">
        <v>147.29287919439994</v>
      </c>
      <c r="Z29" s="35">
        <v>10.670645191499998</v>
      </c>
      <c r="AA29" s="44">
        <v>157.96352438589994</v>
      </c>
    </row>
    <row r="30" spans="1:27" x14ac:dyDescent="0.2">
      <c r="A30" s="114">
        <v>26</v>
      </c>
      <c r="B30" s="114">
        <v>51</v>
      </c>
      <c r="C30" s="114">
        <v>28</v>
      </c>
      <c r="D30" s="114">
        <v>26</v>
      </c>
      <c r="E30" s="34" t="s">
        <v>30</v>
      </c>
      <c r="F30" s="35">
        <v>58325.935583880833</v>
      </c>
      <c r="G30" s="35">
        <v>883.7245420300186</v>
      </c>
      <c r="H30" s="35">
        <v>0</v>
      </c>
      <c r="I30" s="35">
        <v>0</v>
      </c>
      <c r="J30" s="35">
        <v>0</v>
      </c>
      <c r="K30" s="35">
        <v>593.46180027184653</v>
      </c>
      <c r="L30" s="35">
        <v>0</v>
      </c>
      <c r="M30" s="44">
        <v>59803.121926182699</v>
      </c>
      <c r="N30" s="32"/>
      <c r="O30" s="34" t="s">
        <v>30</v>
      </c>
      <c r="P30" s="35">
        <v>0</v>
      </c>
      <c r="Q30" s="35">
        <v>2236.187209429218</v>
      </c>
      <c r="R30" s="35">
        <v>1014.4055618850465</v>
      </c>
      <c r="S30" s="35">
        <v>0</v>
      </c>
      <c r="T30" s="44">
        <v>3250.5927713142646</v>
      </c>
      <c r="U30" s="32"/>
      <c r="V30" s="34" t="s">
        <v>30</v>
      </c>
      <c r="W30" s="36">
        <v>0</v>
      </c>
      <c r="X30" s="35">
        <v>0</v>
      </c>
      <c r="Y30" s="35">
        <v>3602.6693060144603</v>
      </c>
      <c r="Z30" s="35">
        <v>1163.6235199757873</v>
      </c>
      <c r="AA30" s="44">
        <v>4766.2928259902474</v>
      </c>
    </row>
    <row r="31" spans="1:27" x14ac:dyDescent="0.2">
      <c r="A31" s="114">
        <v>43</v>
      </c>
      <c r="B31" s="114">
        <v>52</v>
      </c>
      <c r="C31" s="114">
        <v>29</v>
      </c>
      <c r="D31" s="114">
        <v>43</v>
      </c>
      <c r="E31" s="34" t="s">
        <v>31</v>
      </c>
      <c r="F31" s="35">
        <v>10422.760808696001</v>
      </c>
      <c r="G31" s="35">
        <v>3828.9747539575001</v>
      </c>
      <c r="H31" s="35">
        <v>0</v>
      </c>
      <c r="I31" s="35">
        <v>0</v>
      </c>
      <c r="J31" s="35">
        <v>0</v>
      </c>
      <c r="K31" s="35">
        <v>23158.376599838619</v>
      </c>
      <c r="L31" s="35">
        <v>0</v>
      </c>
      <c r="M31" s="44">
        <v>37410.112162492122</v>
      </c>
      <c r="N31" s="32"/>
      <c r="O31" s="34" t="s">
        <v>31</v>
      </c>
      <c r="P31" s="35">
        <v>0</v>
      </c>
      <c r="Q31" s="35">
        <v>5325.6063543870005</v>
      </c>
      <c r="R31" s="35">
        <v>2485.4609772698991</v>
      </c>
      <c r="S31" s="35">
        <v>0</v>
      </c>
      <c r="T31" s="44">
        <v>7811.0673316568991</v>
      </c>
      <c r="U31" s="32"/>
      <c r="V31" s="34" t="s">
        <v>31</v>
      </c>
      <c r="W31" s="36">
        <v>0</v>
      </c>
      <c r="X31" s="35">
        <v>0</v>
      </c>
      <c r="Y31" s="35">
        <v>1250.5232691889998</v>
      </c>
      <c r="Z31" s="35">
        <v>343.65759173329997</v>
      </c>
      <c r="AA31" s="44">
        <v>1594.1808609222999</v>
      </c>
    </row>
    <row r="32" spans="1:27" ht="12" x14ac:dyDescent="0.25">
      <c r="A32" s="114">
        <v>65</v>
      </c>
      <c r="B32" s="114">
        <v>65</v>
      </c>
      <c r="C32" s="114">
        <v>30</v>
      </c>
      <c r="D32" s="114">
        <v>65</v>
      </c>
      <c r="E32" s="31"/>
      <c r="F32" s="11"/>
      <c r="G32" s="13"/>
      <c r="H32" s="13"/>
      <c r="I32" s="13"/>
      <c r="J32" s="8"/>
      <c r="K32" s="12"/>
      <c r="L32" s="12"/>
      <c r="M32" s="49">
        <v>0</v>
      </c>
      <c r="O32" s="31"/>
      <c r="P32" s="48"/>
      <c r="Q32" s="12"/>
      <c r="R32" s="12"/>
      <c r="S32" s="12"/>
      <c r="T32" s="49"/>
      <c r="V32" s="31"/>
      <c r="W32" s="48"/>
      <c r="X32" s="12"/>
      <c r="Y32" s="12"/>
      <c r="Z32" s="12"/>
      <c r="AA32" s="49"/>
    </row>
    <row r="33" spans="1:27" ht="12" x14ac:dyDescent="0.25">
      <c r="A33" s="153">
        <v>46</v>
      </c>
      <c r="B33" s="153">
        <v>7</v>
      </c>
      <c r="C33" s="153">
        <v>31</v>
      </c>
      <c r="D33" s="153">
        <v>52</v>
      </c>
      <c r="E33" s="41" t="s">
        <v>100</v>
      </c>
      <c r="F33" s="4">
        <v>243540.78534110601</v>
      </c>
      <c r="G33" s="5">
        <v>139401.98695642559</v>
      </c>
      <c r="H33" s="6">
        <v>17521.416810324936</v>
      </c>
      <c r="I33" s="6">
        <v>1676.8028953712255</v>
      </c>
      <c r="J33" s="6">
        <v>12293.824312034596</v>
      </c>
      <c r="K33" s="5">
        <v>161293.09063405028</v>
      </c>
      <c r="L33" s="5">
        <v>34456.85694878611</v>
      </c>
      <c r="M33" s="17">
        <v>610184.76389809872</v>
      </c>
      <c r="N33" s="32"/>
      <c r="O33" s="41" t="s">
        <v>100</v>
      </c>
      <c r="P33" s="42">
        <v>140327.70207173651</v>
      </c>
      <c r="Q33" s="5">
        <v>84389.068314122356</v>
      </c>
      <c r="R33" s="5">
        <v>147553.74398788877</v>
      </c>
      <c r="S33" s="5">
        <v>3387.5145018370999</v>
      </c>
      <c r="T33" s="17">
        <v>375658.02887558471</v>
      </c>
      <c r="U33" s="32"/>
      <c r="V33" s="41" t="s">
        <v>100</v>
      </c>
      <c r="W33" s="42">
        <v>0</v>
      </c>
      <c r="X33" s="5">
        <v>316.10485404610012</v>
      </c>
      <c r="Y33" s="5">
        <v>36933.263192839811</v>
      </c>
      <c r="Z33" s="5">
        <v>9218.7217797624016</v>
      </c>
      <c r="AA33" s="17">
        <v>46468.089826648313</v>
      </c>
    </row>
    <row r="34" spans="1:27" x14ac:dyDescent="0.2">
      <c r="A34" s="114">
        <v>13</v>
      </c>
      <c r="B34" s="114">
        <v>1</v>
      </c>
      <c r="C34" s="114">
        <v>32</v>
      </c>
      <c r="D34" s="114">
        <v>13</v>
      </c>
      <c r="E34" s="34" t="s">
        <v>32</v>
      </c>
      <c r="F34" s="35">
        <v>96076.038903553315</v>
      </c>
      <c r="G34" s="35">
        <v>8717.9460139164912</v>
      </c>
      <c r="H34" s="35">
        <v>1262.9597607925</v>
      </c>
      <c r="I34" s="35">
        <v>134.78394449020001</v>
      </c>
      <c r="J34" s="35">
        <v>12286.668076745596</v>
      </c>
      <c r="K34" s="35">
        <v>27788.158388688295</v>
      </c>
      <c r="L34" s="35">
        <v>6087.3693978578003</v>
      </c>
      <c r="M34" s="44">
        <v>152353.92448604421</v>
      </c>
      <c r="N34" s="32"/>
      <c r="O34" s="34" t="s">
        <v>32</v>
      </c>
      <c r="P34" s="35">
        <v>4263.1742455075</v>
      </c>
      <c r="Q34" s="35">
        <v>5753.693523283001</v>
      </c>
      <c r="R34" s="35">
        <v>49663.917615376238</v>
      </c>
      <c r="S34" s="35">
        <v>13.5750904168</v>
      </c>
      <c r="T34" s="44">
        <v>59694.36047458354</v>
      </c>
      <c r="U34" s="32"/>
      <c r="V34" s="34" t="s">
        <v>32</v>
      </c>
      <c r="W34" s="36">
        <v>0</v>
      </c>
      <c r="X34" s="35">
        <v>0</v>
      </c>
      <c r="Y34" s="35">
        <v>5869.3730511479007</v>
      </c>
      <c r="Z34" s="35">
        <v>3458.8879898629007</v>
      </c>
      <c r="AA34" s="44">
        <v>9328.2610410108009</v>
      </c>
    </row>
    <row r="35" spans="1:27" x14ac:dyDescent="0.2">
      <c r="A35" s="114">
        <v>15</v>
      </c>
      <c r="B35" s="114">
        <v>2</v>
      </c>
      <c r="C35" s="114">
        <v>33</v>
      </c>
      <c r="D35" s="114">
        <v>15</v>
      </c>
      <c r="E35" s="34" t="s">
        <v>33</v>
      </c>
      <c r="F35" s="35">
        <v>53998.098297688804</v>
      </c>
      <c r="G35" s="35">
        <v>40832.731847477837</v>
      </c>
      <c r="H35" s="35">
        <v>5042.3706768978336</v>
      </c>
      <c r="I35" s="35">
        <v>457.25888973872532</v>
      </c>
      <c r="J35" s="35">
        <v>7.1562352890000014</v>
      </c>
      <c r="K35" s="35">
        <v>56962.258565560012</v>
      </c>
      <c r="L35" s="35">
        <v>10367.535061650202</v>
      </c>
      <c r="M35" s="44">
        <v>167667.40957430244</v>
      </c>
      <c r="N35" s="32"/>
      <c r="O35" s="34" t="s">
        <v>33</v>
      </c>
      <c r="P35" s="35">
        <v>70987.0223316068</v>
      </c>
      <c r="Q35" s="35">
        <v>19194.836187715602</v>
      </c>
      <c r="R35" s="35">
        <v>30815.932368488222</v>
      </c>
      <c r="S35" s="35">
        <v>1531.7220940771999</v>
      </c>
      <c r="T35" s="44">
        <v>122529.51298188782</v>
      </c>
      <c r="U35" s="32"/>
      <c r="V35" s="34" t="s">
        <v>33</v>
      </c>
      <c r="W35" s="36">
        <v>0</v>
      </c>
      <c r="X35" s="35">
        <v>3.9188460271999999</v>
      </c>
      <c r="Y35" s="35">
        <v>10475.139253252313</v>
      </c>
      <c r="Z35" s="35">
        <v>2750.1933242191003</v>
      </c>
      <c r="AA35" s="44">
        <v>13229.251423498614</v>
      </c>
    </row>
    <row r="36" spans="1:27" x14ac:dyDescent="0.2">
      <c r="A36" s="114">
        <v>27</v>
      </c>
      <c r="B36" s="114">
        <v>3</v>
      </c>
      <c r="C36" s="114">
        <v>34</v>
      </c>
      <c r="D36" s="114">
        <v>27</v>
      </c>
      <c r="E36" s="34" t="s">
        <v>34</v>
      </c>
      <c r="F36" s="35">
        <v>3297.3264375838994</v>
      </c>
      <c r="G36" s="35">
        <v>11478.8057166616</v>
      </c>
      <c r="H36" s="35">
        <v>2833.7728028053989</v>
      </c>
      <c r="I36" s="35">
        <v>948.04429459740015</v>
      </c>
      <c r="J36" s="35">
        <v>0</v>
      </c>
      <c r="K36" s="35">
        <v>4059.8557501597006</v>
      </c>
      <c r="L36" s="35">
        <v>0</v>
      </c>
      <c r="M36" s="44">
        <v>22617.805001807996</v>
      </c>
      <c r="N36" s="32"/>
      <c r="O36" s="34" t="s">
        <v>34</v>
      </c>
      <c r="P36" s="35">
        <v>0</v>
      </c>
      <c r="Q36" s="35">
        <v>14160.467638792019</v>
      </c>
      <c r="R36" s="35">
        <v>8998.1833003371976</v>
      </c>
      <c r="S36" s="35">
        <v>0</v>
      </c>
      <c r="T36" s="44">
        <v>23158.650939129217</v>
      </c>
      <c r="U36" s="32"/>
      <c r="V36" s="34" t="s">
        <v>34</v>
      </c>
      <c r="W36" s="36">
        <v>0</v>
      </c>
      <c r="X36" s="35">
        <v>27.414390463499998</v>
      </c>
      <c r="Y36" s="35">
        <v>4238.5576296171994</v>
      </c>
      <c r="Z36" s="35">
        <v>1213.5173381324996</v>
      </c>
      <c r="AA36" s="44">
        <v>5479.489358213199</v>
      </c>
    </row>
    <row r="37" spans="1:27" x14ac:dyDescent="0.2">
      <c r="A37" s="114">
        <v>31</v>
      </c>
      <c r="B37" s="114">
        <v>4</v>
      </c>
      <c r="C37" s="114">
        <v>35</v>
      </c>
      <c r="D37" s="114">
        <v>31</v>
      </c>
      <c r="E37" s="155" t="s">
        <v>35</v>
      </c>
      <c r="F37" s="35">
        <v>16322.035375561505</v>
      </c>
      <c r="G37" s="35">
        <v>37457.448960305788</v>
      </c>
      <c r="H37" s="35">
        <v>1641.3933672809999</v>
      </c>
      <c r="I37" s="35">
        <v>72.007631132299991</v>
      </c>
      <c r="J37" s="35">
        <v>0</v>
      </c>
      <c r="K37" s="35">
        <v>20276.882149723311</v>
      </c>
      <c r="L37" s="35">
        <v>6425.1116358387035</v>
      </c>
      <c r="M37" s="44">
        <v>82194.879119842619</v>
      </c>
      <c r="N37" s="32"/>
      <c r="O37" s="34" t="s">
        <v>35</v>
      </c>
      <c r="P37" s="35">
        <v>31558.40887442599</v>
      </c>
      <c r="Q37" s="35">
        <v>14889.306203628092</v>
      </c>
      <c r="R37" s="35">
        <v>13562.337986358802</v>
      </c>
      <c r="S37" s="35">
        <v>5.6516301775000004</v>
      </c>
      <c r="T37" s="44">
        <v>60015.704694590386</v>
      </c>
      <c r="U37" s="32"/>
      <c r="V37" s="34" t="s">
        <v>35</v>
      </c>
      <c r="W37" s="36">
        <v>0</v>
      </c>
      <c r="X37" s="35">
        <v>0</v>
      </c>
      <c r="Y37" s="35">
        <v>4682.3972252851017</v>
      </c>
      <c r="Z37" s="35">
        <v>85.893409893799998</v>
      </c>
      <c r="AA37" s="44">
        <v>4768.2906351789015</v>
      </c>
    </row>
    <row r="38" spans="1:27" x14ac:dyDescent="0.2">
      <c r="A38" s="114">
        <v>32</v>
      </c>
      <c r="B38" s="114">
        <v>5</v>
      </c>
      <c r="C38" s="114">
        <v>36</v>
      </c>
      <c r="D38" s="114">
        <v>32</v>
      </c>
      <c r="E38" s="34" t="s">
        <v>36</v>
      </c>
      <c r="F38" s="35">
        <v>42600.251047972582</v>
      </c>
      <c r="G38" s="35">
        <v>35217.018250872163</v>
      </c>
      <c r="H38" s="35">
        <v>6100.1294056707011</v>
      </c>
      <c r="I38" s="35">
        <v>0</v>
      </c>
      <c r="J38" s="35">
        <v>0</v>
      </c>
      <c r="K38" s="35">
        <v>32221.303720514974</v>
      </c>
      <c r="L38" s="35">
        <v>8229.7270496395995</v>
      </c>
      <c r="M38" s="44">
        <v>124368.42947467</v>
      </c>
      <c r="N38" s="32"/>
      <c r="O38" s="34" t="s">
        <v>36</v>
      </c>
      <c r="P38" s="35">
        <v>28015.98261178501</v>
      </c>
      <c r="Q38" s="35">
        <v>23007.98585105356</v>
      </c>
      <c r="R38" s="35">
        <v>35862.2252783808</v>
      </c>
      <c r="S38" s="35">
        <v>1836.5656871655999</v>
      </c>
      <c r="T38" s="44">
        <v>88722.759428384976</v>
      </c>
      <c r="U38" s="32"/>
      <c r="V38" s="34" t="s">
        <v>36</v>
      </c>
      <c r="W38" s="36">
        <v>0</v>
      </c>
      <c r="X38" s="35">
        <v>284.7716175554001</v>
      </c>
      <c r="Y38" s="35">
        <v>9148.6885888403976</v>
      </c>
      <c r="Z38" s="35">
        <v>1536.2137955511007</v>
      </c>
      <c r="AA38" s="44">
        <v>10969.674001946898</v>
      </c>
    </row>
    <row r="39" spans="1:27" x14ac:dyDescent="0.2">
      <c r="A39" s="114">
        <v>40</v>
      </c>
      <c r="B39" s="114">
        <v>6</v>
      </c>
      <c r="C39" s="114">
        <v>37</v>
      </c>
      <c r="D39" s="114">
        <v>40</v>
      </c>
      <c r="E39" s="34" t="s">
        <v>37</v>
      </c>
      <c r="F39" s="35">
        <v>31247.035278745912</v>
      </c>
      <c r="G39" s="35">
        <v>5698.0361671917017</v>
      </c>
      <c r="H39" s="35">
        <v>640.79079687749982</v>
      </c>
      <c r="I39" s="35">
        <v>64.708135412599972</v>
      </c>
      <c r="J39" s="35">
        <v>0</v>
      </c>
      <c r="K39" s="35">
        <v>19984.632059404012</v>
      </c>
      <c r="L39" s="35">
        <v>3347.1138037997998</v>
      </c>
      <c r="M39" s="44">
        <v>60982.31624143153</v>
      </c>
      <c r="N39" s="32"/>
      <c r="O39" s="34" t="s">
        <v>37</v>
      </c>
      <c r="P39" s="35">
        <v>5503.1140084111985</v>
      </c>
      <c r="Q39" s="35">
        <v>7382.7789096500956</v>
      </c>
      <c r="R39" s="35">
        <v>8651.1474389475006</v>
      </c>
      <c r="S39" s="35">
        <v>0</v>
      </c>
      <c r="T39" s="44">
        <v>21537.040357008795</v>
      </c>
      <c r="U39" s="32"/>
      <c r="V39" s="34" t="s">
        <v>37</v>
      </c>
      <c r="W39" s="36">
        <v>0</v>
      </c>
      <c r="X39" s="35">
        <v>0</v>
      </c>
      <c r="Y39" s="35">
        <v>2519.1074446969005</v>
      </c>
      <c r="Z39" s="35">
        <v>174.01592210300004</v>
      </c>
      <c r="AA39" s="44">
        <v>2693.1233667999004</v>
      </c>
    </row>
    <row r="40" spans="1:27" ht="12" x14ac:dyDescent="0.25">
      <c r="A40" s="114">
        <v>66</v>
      </c>
      <c r="B40" s="114">
        <v>66</v>
      </c>
      <c r="C40" s="114">
        <v>38</v>
      </c>
      <c r="D40" s="114">
        <v>66</v>
      </c>
      <c r="E40" s="38"/>
      <c r="F40" s="7"/>
      <c r="G40" s="3"/>
      <c r="H40" s="8"/>
      <c r="I40" s="8"/>
      <c r="J40" s="8"/>
      <c r="K40" s="3"/>
      <c r="L40" s="3"/>
      <c r="M40" s="45">
        <v>0</v>
      </c>
      <c r="O40" s="38"/>
      <c r="P40" s="40"/>
      <c r="Q40" s="3"/>
      <c r="R40" s="3"/>
      <c r="S40" s="3"/>
      <c r="T40" s="45"/>
      <c r="V40" s="38"/>
      <c r="W40" s="40"/>
      <c r="X40" s="3"/>
      <c r="Y40" s="3"/>
      <c r="Z40" s="3"/>
      <c r="AA40" s="45"/>
    </row>
    <row r="41" spans="1:27" ht="12" x14ac:dyDescent="0.25">
      <c r="A41" s="153">
        <v>53</v>
      </c>
      <c r="B41" s="153">
        <v>35</v>
      </c>
      <c r="C41" s="153">
        <v>39</v>
      </c>
      <c r="D41" s="153">
        <v>53</v>
      </c>
      <c r="E41" s="41" t="s">
        <v>99</v>
      </c>
      <c r="F41" s="4">
        <v>36066.897706913012</v>
      </c>
      <c r="G41" s="5">
        <v>49147.082978080442</v>
      </c>
      <c r="H41" s="6">
        <v>24345.573053791297</v>
      </c>
      <c r="I41" s="6">
        <v>715.59374349498592</v>
      </c>
      <c r="J41" s="6">
        <v>0</v>
      </c>
      <c r="K41" s="5">
        <v>91806.947936331853</v>
      </c>
      <c r="L41" s="5">
        <v>12943.107355208371</v>
      </c>
      <c r="M41" s="17">
        <v>215025.20277381997</v>
      </c>
      <c r="N41" s="32"/>
      <c r="O41" s="41" t="s">
        <v>99</v>
      </c>
      <c r="P41" s="42">
        <v>28041.247835265989</v>
      </c>
      <c r="Q41" s="5">
        <v>55850.242517437946</v>
      </c>
      <c r="R41" s="5">
        <v>98921.331828153139</v>
      </c>
      <c r="S41" s="5">
        <v>10984.638962435529</v>
      </c>
      <c r="T41" s="17">
        <v>193797.4611432926</v>
      </c>
      <c r="U41" s="32"/>
      <c r="V41" s="41" t="s">
        <v>99</v>
      </c>
      <c r="W41" s="42">
        <v>0</v>
      </c>
      <c r="X41" s="5">
        <v>348.24499691281426</v>
      </c>
      <c r="Y41" s="5">
        <v>7534.4031137643578</v>
      </c>
      <c r="Z41" s="5">
        <v>1121.5193039077612</v>
      </c>
      <c r="AA41" s="17">
        <v>9004.167414584932</v>
      </c>
    </row>
    <row r="42" spans="1:27" x14ac:dyDescent="0.2">
      <c r="A42" s="114">
        <v>8</v>
      </c>
      <c r="B42" s="114">
        <v>30</v>
      </c>
      <c r="C42" s="114">
        <v>40</v>
      </c>
      <c r="D42" s="114">
        <v>8</v>
      </c>
      <c r="E42" s="34" t="s">
        <v>38</v>
      </c>
      <c r="F42" s="35">
        <v>17016.933192035016</v>
      </c>
      <c r="G42" s="35">
        <v>5114.1682778291997</v>
      </c>
      <c r="H42" s="35">
        <v>148.23930991500001</v>
      </c>
      <c r="I42" s="35">
        <v>0</v>
      </c>
      <c r="J42" s="35">
        <v>0</v>
      </c>
      <c r="K42" s="35">
        <v>32275.779084021848</v>
      </c>
      <c r="L42" s="35">
        <v>735.7013640923999</v>
      </c>
      <c r="M42" s="44">
        <v>55290.821227893466</v>
      </c>
      <c r="N42" s="32"/>
      <c r="O42" s="34" t="s">
        <v>38</v>
      </c>
      <c r="P42" s="35">
        <v>0</v>
      </c>
      <c r="Q42" s="35">
        <v>44119.355424252397</v>
      </c>
      <c r="R42" s="35">
        <v>3987.1091074220999</v>
      </c>
      <c r="S42" s="35">
        <v>6.475864297500002</v>
      </c>
      <c r="T42" s="44">
        <v>48112.940395971993</v>
      </c>
      <c r="U42" s="32"/>
      <c r="V42" s="34" t="s">
        <v>38</v>
      </c>
      <c r="W42" s="36">
        <v>0</v>
      </c>
      <c r="X42" s="35">
        <v>0</v>
      </c>
      <c r="Y42" s="35">
        <v>1935.7481795669996</v>
      </c>
      <c r="Z42" s="35">
        <v>292.81652423929995</v>
      </c>
      <c r="AA42" s="44">
        <v>2228.5647038062998</v>
      </c>
    </row>
    <row r="43" spans="1:27" x14ac:dyDescent="0.2">
      <c r="A43" s="114">
        <v>9</v>
      </c>
      <c r="B43" s="114">
        <v>31</v>
      </c>
      <c r="C43" s="114">
        <v>41</v>
      </c>
      <c r="D43" s="114">
        <v>9</v>
      </c>
      <c r="E43" s="34" t="s">
        <v>39</v>
      </c>
      <c r="F43" s="35">
        <v>6411.4771790865689</v>
      </c>
      <c r="G43" s="35">
        <v>9902.6212856400525</v>
      </c>
      <c r="H43" s="35">
        <v>458.11402344479757</v>
      </c>
      <c r="I43" s="35">
        <v>49.800744345934042</v>
      </c>
      <c r="J43" s="35">
        <v>0</v>
      </c>
      <c r="K43" s="35">
        <v>22910.863390114286</v>
      </c>
      <c r="L43" s="35">
        <v>9152.2937919420165</v>
      </c>
      <c r="M43" s="44">
        <v>48885.170414573651</v>
      </c>
      <c r="N43" s="32"/>
      <c r="O43" s="34" t="s">
        <v>39</v>
      </c>
      <c r="P43" s="35">
        <v>4387.2329735335761</v>
      </c>
      <c r="Q43" s="35">
        <v>4474.5900353166871</v>
      </c>
      <c r="R43" s="35">
        <v>23172.957544595109</v>
      </c>
      <c r="S43" s="35">
        <v>298.05826801018247</v>
      </c>
      <c r="T43" s="44">
        <v>32332.838821455556</v>
      </c>
      <c r="U43" s="32"/>
      <c r="V43" s="34" t="s">
        <v>39</v>
      </c>
      <c r="W43" s="36">
        <v>0</v>
      </c>
      <c r="X43" s="35">
        <v>285.32715826576884</v>
      </c>
      <c r="Y43" s="35">
        <v>3290.8337825808289</v>
      </c>
      <c r="Z43" s="35">
        <v>291.62699753532684</v>
      </c>
      <c r="AA43" s="44">
        <v>3867.7879383819245</v>
      </c>
    </row>
    <row r="44" spans="1:27" x14ac:dyDescent="0.2">
      <c r="A44" s="114">
        <v>28</v>
      </c>
      <c r="B44" s="114">
        <v>32</v>
      </c>
      <c r="C44" s="114">
        <v>42</v>
      </c>
      <c r="D44" s="114">
        <v>28</v>
      </c>
      <c r="E44" s="34" t="s">
        <v>40</v>
      </c>
      <c r="F44" s="35">
        <v>10609.27355874</v>
      </c>
      <c r="G44" s="35">
        <v>22532.856099607805</v>
      </c>
      <c r="H44" s="35">
        <v>20935.6990090746</v>
      </c>
      <c r="I44" s="35">
        <v>455.55798273470015</v>
      </c>
      <c r="J44" s="35">
        <v>0</v>
      </c>
      <c r="K44" s="35">
        <v>20739.268126710984</v>
      </c>
      <c r="L44" s="35">
        <v>653.73369403699996</v>
      </c>
      <c r="M44" s="44">
        <v>75926.388470905091</v>
      </c>
      <c r="N44" s="32"/>
      <c r="O44" s="34" t="s">
        <v>40</v>
      </c>
      <c r="P44" s="35">
        <v>18751.232519836787</v>
      </c>
      <c r="Q44" s="35">
        <v>5216.5939115507017</v>
      </c>
      <c r="R44" s="35">
        <v>51248.212223838666</v>
      </c>
      <c r="S44" s="35">
        <v>1650.2735770778002</v>
      </c>
      <c r="T44" s="44">
        <v>76866.312232303942</v>
      </c>
      <c r="U44" s="32"/>
      <c r="V44" s="34" t="s">
        <v>40</v>
      </c>
      <c r="W44" s="36">
        <v>0</v>
      </c>
      <c r="X44" s="35">
        <v>4.6401262512000034</v>
      </c>
      <c r="Y44" s="35">
        <v>1185.35999494</v>
      </c>
      <c r="Z44" s="35">
        <v>193.22989001899998</v>
      </c>
      <c r="AA44" s="44">
        <v>1383.2300112101998</v>
      </c>
    </row>
    <row r="45" spans="1:27" x14ac:dyDescent="0.2">
      <c r="A45" s="114">
        <v>34</v>
      </c>
      <c r="B45" s="114">
        <v>33</v>
      </c>
      <c r="C45" s="114">
        <v>43</v>
      </c>
      <c r="D45" s="114">
        <v>34</v>
      </c>
      <c r="E45" s="34" t="s">
        <v>41</v>
      </c>
      <c r="F45" s="35">
        <v>932.6937009195002</v>
      </c>
      <c r="G45" s="35">
        <v>2816.5588674197993</v>
      </c>
      <c r="H45" s="35">
        <v>5.3931377950000003</v>
      </c>
      <c r="I45" s="35">
        <v>0</v>
      </c>
      <c r="J45" s="35">
        <v>0</v>
      </c>
      <c r="K45" s="35">
        <v>10600.833843501307</v>
      </c>
      <c r="L45" s="35">
        <v>0</v>
      </c>
      <c r="M45" s="44">
        <v>14355.479549635606</v>
      </c>
      <c r="N45" s="32"/>
      <c r="O45" s="34" t="s">
        <v>41</v>
      </c>
      <c r="P45" s="35">
        <v>0</v>
      </c>
      <c r="Q45" s="35">
        <v>1505.2989840842001</v>
      </c>
      <c r="R45" s="35">
        <v>9591.0302726188984</v>
      </c>
      <c r="S45" s="35">
        <v>7.1555557008000008</v>
      </c>
      <c r="T45" s="44">
        <v>11103.484812403898</v>
      </c>
      <c r="U45" s="32"/>
      <c r="V45" s="34" t="s">
        <v>41</v>
      </c>
      <c r="W45" s="36">
        <v>0</v>
      </c>
      <c r="X45" s="35">
        <v>0</v>
      </c>
      <c r="Y45" s="35">
        <v>486.66844900970005</v>
      </c>
      <c r="Z45" s="35">
        <v>108.48745064229998</v>
      </c>
      <c r="AA45" s="44">
        <v>595.15589965200002</v>
      </c>
    </row>
    <row r="46" spans="1:27" x14ac:dyDescent="0.2">
      <c r="A46" s="114">
        <v>35</v>
      </c>
      <c r="B46" s="114">
        <v>34</v>
      </c>
      <c r="C46" s="114">
        <v>44</v>
      </c>
      <c r="D46" s="114">
        <v>35</v>
      </c>
      <c r="E46" s="34" t="s">
        <v>42</v>
      </c>
      <c r="F46" s="35">
        <v>1096.5200761319218</v>
      </c>
      <c r="G46" s="35">
        <v>8780.8784475835855</v>
      </c>
      <c r="H46" s="35">
        <v>2798.1275735619001</v>
      </c>
      <c r="I46" s="35">
        <v>210.23501641435169</v>
      </c>
      <c r="J46" s="35">
        <v>0</v>
      </c>
      <c r="K46" s="35">
        <v>5280.2034919834332</v>
      </c>
      <c r="L46" s="35">
        <v>2401.3785051369541</v>
      </c>
      <c r="M46" s="44">
        <v>20567.343110812144</v>
      </c>
      <c r="N46" s="32"/>
      <c r="O46" s="34" t="s">
        <v>42</v>
      </c>
      <c r="P46" s="35">
        <v>4902.7823418956268</v>
      </c>
      <c r="Q46" s="35">
        <v>534.40416223396471</v>
      </c>
      <c r="R46" s="35">
        <v>10922.022679678368</v>
      </c>
      <c r="S46" s="35">
        <v>9022.6756973492465</v>
      </c>
      <c r="T46" s="44">
        <v>25381.884881157206</v>
      </c>
      <c r="U46" s="32"/>
      <c r="V46" s="34" t="s">
        <v>42</v>
      </c>
      <c r="W46" s="36">
        <v>0</v>
      </c>
      <c r="X46" s="35">
        <v>58.277712395845413</v>
      </c>
      <c r="Y46" s="35">
        <v>635.79270766682839</v>
      </c>
      <c r="Z46" s="35">
        <v>235.35844147183457</v>
      </c>
      <c r="AA46" s="44">
        <v>929.42886153450831</v>
      </c>
    </row>
    <row r="47" spans="1:27" ht="12" x14ac:dyDescent="0.25">
      <c r="A47" s="114">
        <v>67</v>
      </c>
      <c r="B47" s="114">
        <v>67</v>
      </c>
      <c r="C47" s="114">
        <v>45</v>
      </c>
      <c r="D47" s="114">
        <v>67</v>
      </c>
      <c r="E47" s="31"/>
      <c r="F47" s="11"/>
      <c r="G47" s="12"/>
      <c r="H47" s="13"/>
      <c r="I47" s="13"/>
      <c r="J47" s="13"/>
      <c r="K47" s="12"/>
      <c r="L47" s="12"/>
      <c r="M47" s="49">
        <v>0</v>
      </c>
      <c r="O47" s="31"/>
      <c r="P47" s="48"/>
      <c r="Q47" s="12"/>
      <c r="R47" s="12"/>
      <c r="S47" s="12"/>
      <c r="T47" s="49"/>
      <c r="V47" s="31"/>
      <c r="W47" s="48"/>
      <c r="X47" s="12"/>
      <c r="Y47" s="12"/>
      <c r="Z47" s="12"/>
      <c r="AA47" s="49"/>
    </row>
    <row r="48" spans="1:27" ht="12" x14ac:dyDescent="0.25">
      <c r="A48" s="153">
        <v>49</v>
      </c>
      <c r="B48" s="153">
        <v>16</v>
      </c>
      <c r="C48" s="153">
        <v>46</v>
      </c>
      <c r="D48" s="153">
        <v>54</v>
      </c>
      <c r="E48" s="41" t="s">
        <v>98</v>
      </c>
      <c r="F48" s="4">
        <v>21440.182243745687</v>
      </c>
      <c r="G48" s="5">
        <v>68568.249847270359</v>
      </c>
      <c r="H48" s="6">
        <v>12386.228588201606</v>
      </c>
      <c r="I48" s="5">
        <v>1425.0624056748759</v>
      </c>
      <c r="J48" s="6">
        <v>0</v>
      </c>
      <c r="K48" s="5">
        <v>20497.562324486884</v>
      </c>
      <c r="L48" s="5">
        <v>30803.671898203138</v>
      </c>
      <c r="M48" s="17">
        <v>155120.95730758255</v>
      </c>
      <c r="N48" s="32"/>
      <c r="O48" s="41" t="s">
        <v>98</v>
      </c>
      <c r="P48" s="42">
        <v>37594.245862950032</v>
      </c>
      <c r="Q48" s="5">
        <v>43933.074655880715</v>
      </c>
      <c r="R48" s="5">
        <v>43150.418326276209</v>
      </c>
      <c r="S48" s="5">
        <v>16636.086594454966</v>
      </c>
      <c r="T48" s="17">
        <v>141313.82543956192</v>
      </c>
      <c r="U48" s="32"/>
      <c r="V48" s="41" t="s">
        <v>98</v>
      </c>
      <c r="W48" s="42">
        <v>0</v>
      </c>
      <c r="X48" s="5">
        <v>1637.8443098005582</v>
      </c>
      <c r="Y48" s="5">
        <v>18514.903560521994</v>
      </c>
      <c r="Z48" s="5">
        <v>2679.2993910171303</v>
      </c>
      <c r="AA48" s="17">
        <v>22832.047261339685</v>
      </c>
    </row>
    <row r="49" spans="1:27" x14ac:dyDescent="0.2">
      <c r="A49" s="114">
        <v>4</v>
      </c>
      <c r="B49" s="114">
        <v>13</v>
      </c>
      <c r="C49" s="114">
        <v>47</v>
      </c>
      <c r="D49" s="114">
        <v>4</v>
      </c>
      <c r="E49" s="34" t="s">
        <v>43</v>
      </c>
      <c r="F49" s="35">
        <v>16737.476238562249</v>
      </c>
      <c r="G49" s="35">
        <v>33035.017928615162</v>
      </c>
      <c r="H49" s="35">
        <v>4819.6269053329424</v>
      </c>
      <c r="I49" s="35">
        <v>1363.0386136813677</v>
      </c>
      <c r="J49" s="35">
        <v>0</v>
      </c>
      <c r="K49" s="35">
        <v>2475.881175868677</v>
      </c>
      <c r="L49" s="35">
        <v>19829.074569223769</v>
      </c>
      <c r="M49" s="44">
        <v>78260.115431284183</v>
      </c>
      <c r="N49" s="32"/>
      <c r="O49" s="34" t="s">
        <v>43</v>
      </c>
      <c r="P49" s="35">
        <v>21586.226484263814</v>
      </c>
      <c r="Q49" s="35">
        <v>23469.41995490441</v>
      </c>
      <c r="R49" s="35">
        <v>18662.825150135079</v>
      </c>
      <c r="S49" s="35">
        <v>4019.836818313393</v>
      </c>
      <c r="T49" s="44">
        <v>67738.308407616685</v>
      </c>
      <c r="U49" s="32"/>
      <c r="V49" s="34" t="s">
        <v>43</v>
      </c>
      <c r="W49" s="36">
        <v>0</v>
      </c>
      <c r="X49" s="35">
        <v>748.24624897781268</v>
      </c>
      <c r="Y49" s="35">
        <v>6921.6556377806028</v>
      </c>
      <c r="Z49" s="35">
        <v>1201.7425423190507</v>
      </c>
      <c r="AA49" s="44">
        <v>8871.6444290774671</v>
      </c>
    </row>
    <row r="50" spans="1:27" x14ac:dyDescent="0.2">
      <c r="A50" s="114">
        <v>14</v>
      </c>
      <c r="B50" s="114">
        <v>14</v>
      </c>
      <c r="C50" s="114">
        <v>48</v>
      </c>
      <c r="D50" s="114">
        <v>14</v>
      </c>
      <c r="E50" s="34" t="s">
        <v>44</v>
      </c>
      <c r="F50" s="35">
        <v>727.86267549393892</v>
      </c>
      <c r="G50" s="35">
        <v>4796.7218596294879</v>
      </c>
      <c r="H50" s="35">
        <v>1594.6534558152985</v>
      </c>
      <c r="I50" s="35">
        <v>25.85457868858855</v>
      </c>
      <c r="J50" s="35">
        <v>0</v>
      </c>
      <c r="K50" s="35">
        <v>7941.9779494551094</v>
      </c>
      <c r="L50" s="35">
        <v>6259.3908041076629</v>
      </c>
      <c r="M50" s="44">
        <v>21346.461323190088</v>
      </c>
      <c r="N50" s="32"/>
      <c r="O50" s="34" t="s">
        <v>44</v>
      </c>
      <c r="P50" s="35">
        <v>2365.0689516339107</v>
      </c>
      <c r="Q50" s="35">
        <v>11435.705751588803</v>
      </c>
      <c r="R50" s="35">
        <v>2776.2984678461303</v>
      </c>
      <c r="S50" s="35">
        <v>152.88839979066952</v>
      </c>
      <c r="T50" s="44">
        <v>16729.961570859512</v>
      </c>
      <c r="U50" s="32"/>
      <c r="V50" s="34" t="s">
        <v>44</v>
      </c>
      <c r="W50" s="36">
        <v>0</v>
      </c>
      <c r="X50" s="35">
        <v>889.59806082274554</v>
      </c>
      <c r="Y50" s="35">
        <v>9992.1523699995923</v>
      </c>
      <c r="Z50" s="35">
        <v>497.54144792078</v>
      </c>
      <c r="AA50" s="44">
        <v>11379.291878743117</v>
      </c>
    </row>
    <row r="51" spans="1:27" x14ac:dyDescent="0.2">
      <c r="A51" s="114">
        <v>36</v>
      </c>
      <c r="B51" s="114">
        <v>15</v>
      </c>
      <c r="C51" s="114">
        <v>49</v>
      </c>
      <c r="D51" s="114">
        <v>36</v>
      </c>
      <c r="E51" s="34" t="s">
        <v>45</v>
      </c>
      <c r="F51" s="35">
        <v>3974.8433296894987</v>
      </c>
      <c r="G51" s="35">
        <v>30736.510059025703</v>
      </c>
      <c r="H51" s="35">
        <v>5971.9482270533645</v>
      </c>
      <c r="I51" s="35">
        <v>36.16921330491963</v>
      </c>
      <c r="J51" s="35">
        <v>0</v>
      </c>
      <c r="K51" s="35">
        <v>10079.703199163097</v>
      </c>
      <c r="L51" s="35">
        <v>4715.2065248717026</v>
      </c>
      <c r="M51" s="44">
        <v>55514.380553108283</v>
      </c>
      <c r="N51" s="32"/>
      <c r="O51" s="34" t="s">
        <v>45</v>
      </c>
      <c r="P51" s="35">
        <v>13642.950427052307</v>
      </c>
      <c r="Q51" s="35">
        <v>9027.9489493875026</v>
      </c>
      <c r="R51" s="35">
        <v>21711.294708295005</v>
      </c>
      <c r="S51" s="35">
        <v>12463.361376350906</v>
      </c>
      <c r="T51" s="44">
        <v>56845.555461085722</v>
      </c>
      <c r="U51" s="32"/>
      <c r="V51" s="34" t="s">
        <v>45</v>
      </c>
      <c r="W51" s="36">
        <v>0</v>
      </c>
      <c r="X51" s="35">
        <v>0</v>
      </c>
      <c r="Y51" s="35">
        <v>1601.0955527418002</v>
      </c>
      <c r="Z51" s="35">
        <v>980.01540077729976</v>
      </c>
      <c r="AA51" s="44">
        <v>2581.1109535190999</v>
      </c>
    </row>
    <row r="52" spans="1:27" ht="12" x14ac:dyDescent="0.25">
      <c r="A52" s="114">
        <v>68</v>
      </c>
      <c r="B52" s="114">
        <v>68</v>
      </c>
      <c r="C52" s="114">
        <v>50</v>
      </c>
      <c r="D52" s="114">
        <v>68</v>
      </c>
      <c r="E52" s="38"/>
      <c r="F52" s="7"/>
      <c r="G52" s="3"/>
      <c r="H52" s="15"/>
      <c r="I52" s="3"/>
      <c r="J52" s="15"/>
      <c r="K52" s="3"/>
      <c r="L52" s="3"/>
      <c r="M52" s="45">
        <v>0</v>
      </c>
      <c r="O52" s="38"/>
      <c r="P52" s="40"/>
      <c r="Q52" s="3"/>
      <c r="R52" s="3"/>
      <c r="S52" s="3"/>
      <c r="T52" s="45"/>
      <c r="V52" s="38"/>
      <c r="W52" s="40"/>
      <c r="X52" s="3"/>
      <c r="Y52" s="3"/>
      <c r="Z52" s="3"/>
      <c r="AA52" s="45"/>
    </row>
    <row r="53" spans="1:27" ht="12" x14ac:dyDescent="0.25">
      <c r="A53" s="153">
        <v>55</v>
      </c>
      <c r="B53" s="153">
        <v>44</v>
      </c>
      <c r="C53" s="153">
        <v>51</v>
      </c>
      <c r="D53" s="153">
        <v>55</v>
      </c>
      <c r="E53" s="41" t="s">
        <v>97</v>
      </c>
      <c r="F53" s="4">
        <v>10548.441855013309</v>
      </c>
      <c r="G53" s="5">
        <v>22768.292470690045</v>
      </c>
      <c r="H53" s="6">
        <v>1486.3744586169826</v>
      </c>
      <c r="I53" s="6">
        <v>15.76370863505181</v>
      </c>
      <c r="J53" s="6">
        <v>224.62402834447531</v>
      </c>
      <c r="K53" s="5">
        <v>16968.578835160846</v>
      </c>
      <c r="L53" s="5">
        <v>795.15548283290002</v>
      </c>
      <c r="M53" s="17">
        <v>52807.230839293617</v>
      </c>
      <c r="N53" s="32"/>
      <c r="O53" s="41" t="s">
        <v>97</v>
      </c>
      <c r="P53" s="42">
        <v>0</v>
      </c>
      <c r="Q53" s="5">
        <v>38394.872584182653</v>
      </c>
      <c r="R53" s="5">
        <v>11241.28011332942</v>
      </c>
      <c r="S53" s="5">
        <v>0</v>
      </c>
      <c r="T53" s="17">
        <v>49636.152697512072</v>
      </c>
      <c r="U53" s="32"/>
      <c r="V53" s="41" t="s">
        <v>97</v>
      </c>
      <c r="W53" s="42">
        <v>0</v>
      </c>
      <c r="X53" s="5">
        <v>1920.0788694222006</v>
      </c>
      <c r="Y53" s="5">
        <v>17281.515335065676</v>
      </c>
      <c r="Z53" s="5">
        <v>4514.5174800315481</v>
      </c>
      <c r="AA53" s="17">
        <v>23716.111684519423</v>
      </c>
    </row>
    <row r="54" spans="1:27" x14ac:dyDescent="0.2">
      <c r="A54" s="114">
        <v>20</v>
      </c>
      <c r="B54" s="114">
        <v>40</v>
      </c>
      <c r="C54" s="114">
        <v>52</v>
      </c>
      <c r="D54" s="114">
        <v>20</v>
      </c>
      <c r="E54" s="34" t="s">
        <v>46</v>
      </c>
      <c r="F54" s="35">
        <v>3622.5206193535</v>
      </c>
      <c r="G54" s="35">
        <v>5127.7030839931995</v>
      </c>
      <c r="H54" s="35">
        <v>247.47172036679999</v>
      </c>
      <c r="I54" s="35">
        <v>0</v>
      </c>
      <c r="J54" s="35">
        <v>0</v>
      </c>
      <c r="K54" s="35">
        <v>9112.0935282395985</v>
      </c>
      <c r="L54" s="35">
        <v>281.16231398809998</v>
      </c>
      <c r="M54" s="44">
        <v>18390.951265941199</v>
      </c>
      <c r="N54" s="32"/>
      <c r="O54" s="34" t="s">
        <v>46</v>
      </c>
      <c r="P54" s="35">
        <v>0</v>
      </c>
      <c r="Q54" s="35">
        <v>13101.591128391088</v>
      </c>
      <c r="R54" s="35">
        <v>6478.8910359590009</v>
      </c>
      <c r="S54" s="35">
        <v>0</v>
      </c>
      <c r="T54" s="44">
        <v>19580.482164350091</v>
      </c>
      <c r="U54" s="32"/>
      <c r="V54" s="34" t="s">
        <v>46</v>
      </c>
      <c r="W54" s="36">
        <v>0</v>
      </c>
      <c r="X54" s="35">
        <v>8.2089970599999997</v>
      </c>
      <c r="Y54" s="35">
        <v>5444.3660101786991</v>
      </c>
      <c r="Z54" s="35">
        <v>1186.8677341810996</v>
      </c>
      <c r="AA54" s="44">
        <v>6639.4427414197989</v>
      </c>
    </row>
    <row r="55" spans="1:27" x14ac:dyDescent="0.2">
      <c r="A55" s="114">
        <v>29</v>
      </c>
      <c r="B55" s="114">
        <v>41</v>
      </c>
      <c r="C55" s="114">
        <v>53</v>
      </c>
      <c r="D55" s="114">
        <v>29</v>
      </c>
      <c r="E55" s="34" t="s">
        <v>47</v>
      </c>
      <c r="F55" s="35">
        <v>5041.9885310785003</v>
      </c>
      <c r="G55" s="35">
        <v>5608.2128795629978</v>
      </c>
      <c r="H55" s="35">
        <v>885.73993869718629</v>
      </c>
      <c r="I55" s="35">
        <v>0</v>
      </c>
      <c r="J55" s="35">
        <v>45.939429307699989</v>
      </c>
      <c r="K55" s="35">
        <v>6378.6730547263014</v>
      </c>
      <c r="L55" s="35">
        <v>513.99316884480004</v>
      </c>
      <c r="M55" s="44">
        <v>18474.547002217489</v>
      </c>
      <c r="N55" s="32"/>
      <c r="O55" s="34" t="s">
        <v>47</v>
      </c>
      <c r="P55" s="35">
        <v>0</v>
      </c>
      <c r="Q55" s="35">
        <v>11397.533782005878</v>
      </c>
      <c r="R55" s="35">
        <v>2258.1215508474997</v>
      </c>
      <c r="S55" s="35">
        <v>0</v>
      </c>
      <c r="T55" s="44">
        <v>13655.655332853377</v>
      </c>
      <c r="U55" s="32"/>
      <c r="V55" s="34" t="s">
        <v>47</v>
      </c>
      <c r="W55" s="36">
        <v>0</v>
      </c>
      <c r="X55" s="35">
        <v>1911.8698723622006</v>
      </c>
      <c r="Y55" s="35">
        <v>5543.3892132029014</v>
      </c>
      <c r="Z55" s="35">
        <v>742.64966746180005</v>
      </c>
      <c r="AA55" s="44">
        <v>8197.9087530269007</v>
      </c>
    </row>
    <row r="56" spans="1:27" x14ac:dyDescent="0.2">
      <c r="A56" s="114">
        <v>39</v>
      </c>
      <c r="B56" s="114">
        <v>42</v>
      </c>
      <c r="C56" s="114">
        <v>54</v>
      </c>
      <c r="D56" s="114">
        <v>39</v>
      </c>
      <c r="E56" s="34" t="s">
        <v>48</v>
      </c>
      <c r="F56" s="35">
        <v>1299.1063952655347</v>
      </c>
      <c r="G56" s="35">
        <v>2308.4986851785179</v>
      </c>
      <c r="H56" s="35">
        <v>268.21258323546448</v>
      </c>
      <c r="I56" s="35">
        <v>0</v>
      </c>
      <c r="J56" s="35">
        <v>178.68459903677532</v>
      </c>
      <c r="K56" s="35">
        <v>574.68957200038733</v>
      </c>
      <c r="L56" s="35">
        <v>0</v>
      </c>
      <c r="M56" s="44">
        <v>4629.1918347166802</v>
      </c>
      <c r="N56" s="32"/>
      <c r="O56" s="34" t="s">
        <v>48</v>
      </c>
      <c r="P56" s="35">
        <v>0</v>
      </c>
      <c r="Q56" s="35">
        <v>3805.7553068394709</v>
      </c>
      <c r="R56" s="35">
        <v>188.73599316328028</v>
      </c>
      <c r="S56" s="35">
        <v>0</v>
      </c>
      <c r="T56" s="44">
        <v>3994.4913000027514</v>
      </c>
      <c r="U56" s="32"/>
      <c r="V56" s="34" t="s">
        <v>48</v>
      </c>
      <c r="W56" s="36">
        <v>0</v>
      </c>
      <c r="X56" s="35">
        <v>0</v>
      </c>
      <c r="Y56" s="35">
        <v>2059.9909739911195</v>
      </c>
      <c r="Z56" s="35">
        <v>1418.8800484916476</v>
      </c>
      <c r="AA56" s="44">
        <v>3478.8710224827673</v>
      </c>
    </row>
    <row r="57" spans="1:27" x14ac:dyDescent="0.2">
      <c r="A57" s="114">
        <v>45</v>
      </c>
      <c r="B57" s="114">
        <v>43</v>
      </c>
      <c r="C57" s="114">
        <v>55</v>
      </c>
      <c r="D57" s="114">
        <v>45</v>
      </c>
      <c r="E57" s="34" t="s">
        <v>49</v>
      </c>
      <c r="F57" s="35">
        <v>584.82630931577239</v>
      </c>
      <c r="G57" s="35">
        <v>9723.8778219553315</v>
      </c>
      <c r="H57" s="35">
        <v>84.95021631753194</v>
      </c>
      <c r="I57" s="35">
        <v>15.76370863505181</v>
      </c>
      <c r="J57" s="35">
        <v>0</v>
      </c>
      <c r="K57" s="35">
        <v>903.12268019455792</v>
      </c>
      <c r="L57" s="35">
        <v>0</v>
      </c>
      <c r="M57" s="44">
        <v>11312.540736418245</v>
      </c>
      <c r="N57" s="32"/>
      <c r="O57" s="34" t="s">
        <v>49</v>
      </c>
      <c r="P57" s="35">
        <v>0</v>
      </c>
      <c r="Q57" s="35">
        <v>10089.992366946217</v>
      </c>
      <c r="R57" s="35">
        <v>2315.5315333596391</v>
      </c>
      <c r="S57" s="35">
        <v>0</v>
      </c>
      <c r="T57" s="44">
        <v>12405.523900305856</v>
      </c>
      <c r="U57" s="32"/>
      <c r="V57" s="34" t="s">
        <v>49</v>
      </c>
      <c r="W57" s="36">
        <v>0</v>
      </c>
      <c r="X57" s="35">
        <v>0</v>
      </c>
      <c r="Y57" s="35">
        <v>4233.7691376929579</v>
      </c>
      <c r="Z57" s="35">
        <v>1166.1200298970009</v>
      </c>
      <c r="AA57" s="44">
        <v>5399.8891675899586</v>
      </c>
    </row>
    <row r="58" spans="1:27" ht="12" x14ac:dyDescent="0.25">
      <c r="A58" s="114">
        <v>69</v>
      </c>
      <c r="B58" s="114">
        <v>69</v>
      </c>
      <c r="C58" s="114">
        <v>56</v>
      </c>
      <c r="D58" s="114">
        <v>69</v>
      </c>
      <c r="E58" s="31"/>
      <c r="F58" s="11"/>
      <c r="G58" s="12"/>
      <c r="H58" s="13"/>
      <c r="I58" s="13"/>
      <c r="J58" s="13"/>
      <c r="K58" s="12"/>
      <c r="L58" s="12"/>
      <c r="M58" s="49">
        <v>0</v>
      </c>
      <c r="O58" s="31"/>
      <c r="P58" s="48"/>
      <c r="Q58" s="12"/>
      <c r="R58" s="12"/>
      <c r="S58" s="12"/>
      <c r="T58" s="49"/>
      <c r="V58" s="31"/>
      <c r="W58" s="48"/>
      <c r="X58" s="12"/>
      <c r="Y58" s="12"/>
      <c r="Z58" s="12"/>
      <c r="AA58" s="49"/>
    </row>
    <row r="59" spans="1:27" ht="12" x14ac:dyDescent="0.25">
      <c r="A59" s="153">
        <v>58</v>
      </c>
      <c r="B59" s="153">
        <v>58</v>
      </c>
      <c r="C59" s="153">
        <v>57</v>
      </c>
      <c r="D59" s="153">
        <v>56</v>
      </c>
      <c r="E59" s="41" t="s">
        <v>96</v>
      </c>
      <c r="F59" s="4">
        <v>15407.380313602114</v>
      </c>
      <c r="G59" s="5">
        <v>87339.543846184257</v>
      </c>
      <c r="H59" s="6">
        <v>3246.4248001872106</v>
      </c>
      <c r="I59" s="6">
        <v>564.21835909157107</v>
      </c>
      <c r="J59" s="6">
        <v>0</v>
      </c>
      <c r="K59" s="5">
        <v>38679.689570581519</v>
      </c>
      <c r="L59" s="5">
        <v>31433.184425099691</v>
      </c>
      <c r="M59" s="17">
        <v>176670.44131474636</v>
      </c>
      <c r="N59" s="32"/>
      <c r="O59" s="41" t="s">
        <v>96</v>
      </c>
      <c r="P59" s="42">
        <v>44253.338301177006</v>
      </c>
      <c r="Q59" s="5">
        <v>18334.871981919037</v>
      </c>
      <c r="R59" s="5">
        <v>13610.92928848918</v>
      </c>
      <c r="S59" s="5">
        <v>1477.2545219597578</v>
      </c>
      <c r="T59" s="17">
        <v>77676.394093544979</v>
      </c>
      <c r="U59" s="32"/>
      <c r="V59" s="41" t="s">
        <v>96</v>
      </c>
      <c r="W59" s="42">
        <v>3528.762389734442</v>
      </c>
      <c r="X59" s="5">
        <v>327.55586950779389</v>
      </c>
      <c r="Y59" s="5">
        <v>14714.730173753414</v>
      </c>
      <c r="Z59" s="5">
        <v>3387.1090259865978</v>
      </c>
      <c r="AA59" s="17">
        <v>21958.157458982248</v>
      </c>
    </row>
    <row r="60" spans="1:27" x14ac:dyDescent="0.2">
      <c r="A60" s="114">
        <v>3</v>
      </c>
      <c r="B60" s="114">
        <v>54</v>
      </c>
      <c r="C60" s="114">
        <v>58</v>
      </c>
      <c r="D60" s="114">
        <v>3</v>
      </c>
      <c r="E60" s="34" t="s">
        <v>50</v>
      </c>
      <c r="F60" s="35">
        <v>1711.3647100491994</v>
      </c>
      <c r="G60" s="35">
        <v>13874.975083312704</v>
      </c>
      <c r="H60" s="35">
        <v>208.5908952488</v>
      </c>
      <c r="I60" s="35">
        <v>91.701519279400017</v>
      </c>
      <c r="J60" s="35">
        <v>0</v>
      </c>
      <c r="K60" s="35">
        <v>4470.9988113321997</v>
      </c>
      <c r="L60" s="35">
        <v>4460.6941603356972</v>
      </c>
      <c r="M60" s="44">
        <v>24818.325179558</v>
      </c>
      <c r="N60" s="32"/>
      <c r="O60" s="34" t="s">
        <v>50</v>
      </c>
      <c r="P60" s="35">
        <v>4428.6407478495994</v>
      </c>
      <c r="Q60" s="35">
        <v>4358.8280906850969</v>
      </c>
      <c r="R60" s="35">
        <v>712.24074427079984</v>
      </c>
      <c r="S60" s="35">
        <v>402.04868508729993</v>
      </c>
      <c r="T60" s="44">
        <v>9901.7582678927956</v>
      </c>
      <c r="U60" s="32"/>
      <c r="V60" s="34" t="s">
        <v>50</v>
      </c>
      <c r="W60" s="36">
        <v>75.813380695400028</v>
      </c>
      <c r="X60" s="35">
        <v>0.82272991360000003</v>
      </c>
      <c r="Y60" s="35">
        <v>3724.3547280438997</v>
      </c>
      <c r="Z60" s="35">
        <v>888.82628172390025</v>
      </c>
      <c r="AA60" s="44">
        <v>4689.8171203767997</v>
      </c>
    </row>
    <row r="61" spans="1:27" x14ac:dyDescent="0.2">
      <c r="A61" s="114">
        <v>21</v>
      </c>
      <c r="B61" s="114">
        <v>55</v>
      </c>
      <c r="C61" s="114">
        <v>59</v>
      </c>
      <c r="D61" s="114">
        <v>21</v>
      </c>
      <c r="E61" s="34" t="s">
        <v>51</v>
      </c>
      <c r="F61" s="35">
        <v>2007.5476458434005</v>
      </c>
      <c r="G61" s="35">
        <v>36782.956916486197</v>
      </c>
      <c r="H61" s="35">
        <v>1381.9196308851185</v>
      </c>
      <c r="I61" s="35">
        <v>281.8862158854318</v>
      </c>
      <c r="J61" s="35">
        <v>0</v>
      </c>
      <c r="K61" s="35">
        <v>10956.264923307575</v>
      </c>
      <c r="L61" s="35">
        <v>6027.7290996092452</v>
      </c>
      <c r="M61" s="44">
        <v>57438.304432016972</v>
      </c>
      <c r="N61" s="32"/>
      <c r="O61" s="34" t="s">
        <v>51</v>
      </c>
      <c r="P61" s="35">
        <v>4509.8843256578311</v>
      </c>
      <c r="Q61" s="35">
        <v>3843.3915731341858</v>
      </c>
      <c r="R61" s="35">
        <v>8425.5364445243176</v>
      </c>
      <c r="S61" s="35">
        <v>146.84388794713337</v>
      </c>
      <c r="T61" s="44">
        <v>16925.656231263467</v>
      </c>
      <c r="U61" s="32"/>
      <c r="V61" s="34" t="s">
        <v>51</v>
      </c>
      <c r="W61" s="36">
        <v>617.07578006919528</v>
      </c>
      <c r="X61" s="35">
        <v>82.966096938434148</v>
      </c>
      <c r="Y61" s="35">
        <v>6594.6382073894838</v>
      </c>
      <c r="Z61" s="35">
        <v>1964.0115364263811</v>
      </c>
      <c r="AA61" s="44">
        <v>9258.6916208234943</v>
      </c>
    </row>
    <row r="62" spans="1:27" x14ac:dyDescent="0.2">
      <c r="A62" s="114">
        <v>33</v>
      </c>
      <c r="B62" s="114">
        <v>56</v>
      </c>
      <c r="C62" s="114">
        <v>60</v>
      </c>
      <c r="D62" s="114">
        <v>33</v>
      </c>
      <c r="E62" s="34" t="s">
        <v>52</v>
      </c>
      <c r="F62" s="35">
        <v>8132.7943450005596</v>
      </c>
      <c r="G62" s="35">
        <v>29582.978385177001</v>
      </c>
      <c r="H62" s="35">
        <v>1125.5509169268016</v>
      </c>
      <c r="I62" s="35">
        <v>190.63062392673922</v>
      </c>
      <c r="J62" s="35">
        <v>0</v>
      </c>
      <c r="K62" s="35">
        <v>16340.154701893887</v>
      </c>
      <c r="L62" s="35">
        <v>20473.123226891552</v>
      </c>
      <c r="M62" s="44">
        <v>75845.232199816543</v>
      </c>
      <c r="N62" s="32"/>
      <c r="O62" s="34" t="s">
        <v>52</v>
      </c>
      <c r="P62" s="35">
        <v>35314.813227669576</v>
      </c>
      <c r="Q62" s="35">
        <v>8349.5092470195759</v>
      </c>
      <c r="R62" s="35">
        <v>4473.1520996940644</v>
      </c>
      <c r="S62" s="35">
        <v>874.60166079683154</v>
      </c>
      <c r="T62" s="44">
        <v>49012.076235180051</v>
      </c>
      <c r="U62" s="32"/>
      <c r="V62" s="34" t="s">
        <v>52</v>
      </c>
      <c r="W62" s="36">
        <v>37.916264308504608</v>
      </c>
      <c r="X62" s="35">
        <v>8.2805245956107925</v>
      </c>
      <c r="Y62" s="35">
        <v>3092.4432845252309</v>
      </c>
      <c r="Z62" s="35">
        <v>301.68990751688671</v>
      </c>
      <c r="AA62" s="44">
        <v>3440.3299809462328</v>
      </c>
    </row>
    <row r="63" spans="1:27" x14ac:dyDescent="0.2">
      <c r="A63" s="114">
        <v>41</v>
      </c>
      <c r="B63" s="114">
        <v>57</v>
      </c>
      <c r="C63" s="114">
        <v>61</v>
      </c>
      <c r="D63" s="114">
        <v>41</v>
      </c>
      <c r="E63" s="34" t="s">
        <v>53</v>
      </c>
      <c r="F63" s="35">
        <v>3555.6736127089553</v>
      </c>
      <c r="G63" s="35">
        <v>7098.6334612083656</v>
      </c>
      <c r="H63" s="35">
        <v>530.36335712649054</v>
      </c>
      <c r="I63" s="35">
        <v>0</v>
      </c>
      <c r="J63" s="35">
        <v>0</v>
      </c>
      <c r="K63" s="35">
        <v>6912.2711340478591</v>
      </c>
      <c r="L63" s="35">
        <v>471.63793826319545</v>
      </c>
      <c r="M63" s="44">
        <v>18568.579503354867</v>
      </c>
      <c r="N63" s="32"/>
      <c r="O63" s="34" t="s">
        <v>53</v>
      </c>
      <c r="P63" s="35">
        <v>0</v>
      </c>
      <c r="Q63" s="35">
        <v>1783.143071080179</v>
      </c>
      <c r="R63" s="35">
        <v>0</v>
      </c>
      <c r="S63" s="35">
        <v>53.76028812849291</v>
      </c>
      <c r="T63" s="44">
        <v>1836.9033592086719</v>
      </c>
      <c r="U63" s="32"/>
      <c r="V63" s="34" t="s">
        <v>53</v>
      </c>
      <c r="W63" s="36">
        <v>2797.9569646613418</v>
      </c>
      <c r="X63" s="35">
        <v>235.48651806014891</v>
      </c>
      <c r="Y63" s="35">
        <v>1303.2939537948014</v>
      </c>
      <c r="Z63" s="35">
        <v>232.58130031942963</v>
      </c>
      <c r="AA63" s="44">
        <v>4569.3187368357221</v>
      </c>
    </row>
    <row r="64" spans="1:27" ht="12" x14ac:dyDescent="0.25">
      <c r="A64" s="114">
        <v>70</v>
      </c>
      <c r="B64" s="114">
        <v>70</v>
      </c>
      <c r="C64" s="114">
        <v>62</v>
      </c>
      <c r="D64" s="114">
        <v>70</v>
      </c>
      <c r="E64" s="38"/>
      <c r="F64" s="7"/>
      <c r="G64" s="3"/>
      <c r="H64" s="8"/>
      <c r="I64" s="8"/>
      <c r="J64" s="8"/>
      <c r="K64" s="3"/>
      <c r="L64" s="3"/>
      <c r="M64" s="45">
        <v>0</v>
      </c>
      <c r="O64" s="38"/>
      <c r="P64" s="40"/>
      <c r="Q64" s="3"/>
      <c r="R64" s="3"/>
      <c r="S64" s="3"/>
      <c r="T64" s="45"/>
      <c r="V64" s="38"/>
      <c r="W64" s="40"/>
      <c r="X64" s="3"/>
      <c r="Y64" s="3"/>
      <c r="Z64" s="3"/>
      <c r="AA64" s="45"/>
    </row>
    <row r="65" spans="1:27" ht="12" x14ac:dyDescent="0.25">
      <c r="A65" s="153">
        <v>54</v>
      </c>
      <c r="B65" s="153">
        <v>39</v>
      </c>
      <c r="C65" s="153">
        <v>63</v>
      </c>
      <c r="D65" s="153">
        <v>57</v>
      </c>
      <c r="E65" s="41" t="s">
        <v>95</v>
      </c>
      <c r="F65" s="4">
        <v>37014.649470299897</v>
      </c>
      <c r="G65" s="5">
        <v>292794.46494129521</v>
      </c>
      <c r="H65" s="6">
        <v>16993.083965972553</v>
      </c>
      <c r="I65" s="6">
        <v>11873.047170312107</v>
      </c>
      <c r="J65" s="6">
        <v>498.55796967670005</v>
      </c>
      <c r="K65" s="5">
        <v>57502.67653034351</v>
      </c>
      <c r="L65" s="5">
        <v>30483.573804396197</v>
      </c>
      <c r="M65" s="17">
        <v>447160.05385229609</v>
      </c>
      <c r="N65" s="32"/>
      <c r="O65" s="41" t="s">
        <v>95</v>
      </c>
      <c r="P65" s="42">
        <v>204173.56889725558</v>
      </c>
      <c r="Q65" s="5">
        <v>51039.3727519776</v>
      </c>
      <c r="R65" s="5">
        <v>48004.905980687603</v>
      </c>
      <c r="S65" s="5">
        <v>20043.820145503516</v>
      </c>
      <c r="T65" s="17">
        <v>323261.66777542426</v>
      </c>
      <c r="U65" s="32"/>
      <c r="V65" s="41" t="s">
        <v>95</v>
      </c>
      <c r="W65" s="42">
        <v>900.78326651850011</v>
      </c>
      <c r="X65" s="5">
        <v>5913.4224553418999</v>
      </c>
      <c r="Y65" s="5">
        <v>38499.461802254089</v>
      </c>
      <c r="Z65" s="5">
        <v>7325.9332051938009</v>
      </c>
      <c r="AA65" s="17">
        <v>52639.600729308295</v>
      </c>
    </row>
    <row r="66" spans="1:27" x14ac:dyDescent="0.2">
      <c r="A66" s="114">
        <v>10</v>
      </c>
      <c r="B66" s="114">
        <v>36</v>
      </c>
      <c r="C66" s="114">
        <v>64</v>
      </c>
      <c r="D66" s="114">
        <v>10</v>
      </c>
      <c r="E66" s="34" t="s">
        <v>54</v>
      </c>
      <c r="F66" s="35">
        <v>23279.7336642911</v>
      </c>
      <c r="G66" s="35">
        <v>109802.39617228672</v>
      </c>
      <c r="H66" s="35">
        <v>10763.702546945698</v>
      </c>
      <c r="I66" s="35">
        <v>2788.4060757509997</v>
      </c>
      <c r="J66" s="35">
        <v>35.420580707499994</v>
      </c>
      <c r="K66" s="35">
        <v>22787.630717402797</v>
      </c>
      <c r="L66" s="35">
        <v>16062.416665636598</v>
      </c>
      <c r="M66" s="44">
        <v>185519.70642302139</v>
      </c>
      <c r="N66" s="32"/>
      <c r="O66" s="34" t="s">
        <v>54</v>
      </c>
      <c r="P66" s="35">
        <v>72667.844497327576</v>
      </c>
      <c r="Q66" s="35">
        <v>21058.216436436083</v>
      </c>
      <c r="R66" s="35">
        <v>29005.627165586193</v>
      </c>
      <c r="S66" s="35">
        <v>3216.6700821503996</v>
      </c>
      <c r="T66" s="44">
        <v>125948.35818150025</v>
      </c>
      <c r="U66" s="32"/>
      <c r="V66" s="34" t="s">
        <v>54</v>
      </c>
      <c r="W66" s="36">
        <v>33.416276742499996</v>
      </c>
      <c r="X66" s="35">
        <v>23.747597501600001</v>
      </c>
      <c r="Y66" s="35">
        <v>18756.546609410292</v>
      </c>
      <c r="Z66" s="35">
        <v>1727.8631525074006</v>
      </c>
      <c r="AA66" s="44">
        <v>20541.573636161793</v>
      </c>
    </row>
    <row r="67" spans="1:27" x14ac:dyDescent="0.2">
      <c r="A67" s="114">
        <v>12</v>
      </c>
      <c r="B67" s="114">
        <v>37</v>
      </c>
      <c r="C67" s="114">
        <v>65</v>
      </c>
      <c r="D67" s="114">
        <v>12</v>
      </c>
      <c r="E67" s="34" t="s">
        <v>55</v>
      </c>
      <c r="F67" s="35">
        <v>11506.521864135097</v>
      </c>
      <c r="G67" s="35">
        <v>96858.259076554226</v>
      </c>
      <c r="H67" s="35">
        <v>3781.777888406556</v>
      </c>
      <c r="I67" s="35">
        <v>8121.8545749444083</v>
      </c>
      <c r="J67" s="35">
        <v>463.13738896920006</v>
      </c>
      <c r="K67" s="35">
        <v>19557.825076714409</v>
      </c>
      <c r="L67" s="35">
        <v>3868.0441111383002</v>
      </c>
      <c r="M67" s="44">
        <v>144157.41998086221</v>
      </c>
      <c r="N67" s="32"/>
      <c r="O67" s="34" t="s">
        <v>55</v>
      </c>
      <c r="P67" s="35">
        <v>51267.145640585732</v>
      </c>
      <c r="Q67" s="35">
        <v>16337.010921423915</v>
      </c>
      <c r="R67" s="35">
        <v>8349.4375405546016</v>
      </c>
      <c r="S67" s="35">
        <v>6170.8518746173049</v>
      </c>
      <c r="T67" s="44">
        <v>82124.44597718156</v>
      </c>
      <c r="U67" s="32"/>
      <c r="V67" s="34" t="s">
        <v>55</v>
      </c>
      <c r="W67" s="36">
        <v>867.36698977600008</v>
      </c>
      <c r="X67" s="35">
        <v>5877.2132846553004</v>
      </c>
      <c r="Y67" s="35">
        <v>7981.5012577427988</v>
      </c>
      <c r="Z67" s="35">
        <v>4612.3650314581</v>
      </c>
      <c r="AA67" s="44">
        <v>19338.446563632198</v>
      </c>
    </row>
    <row r="68" spans="1:27" x14ac:dyDescent="0.2">
      <c r="A68" s="114">
        <v>42</v>
      </c>
      <c r="B68" s="114">
        <v>38</v>
      </c>
      <c r="C68" s="114">
        <v>66</v>
      </c>
      <c r="D68" s="114">
        <v>42</v>
      </c>
      <c r="E68" s="34" t="s">
        <v>56</v>
      </c>
      <c r="F68" s="35">
        <v>2228.3939418737</v>
      </c>
      <c r="G68" s="35">
        <v>86133.809692454233</v>
      </c>
      <c r="H68" s="35">
        <v>2447.6035306203007</v>
      </c>
      <c r="I68" s="35">
        <v>962.78651961669993</v>
      </c>
      <c r="J68" s="35">
        <v>0</v>
      </c>
      <c r="K68" s="35">
        <v>15157.220736226302</v>
      </c>
      <c r="L68" s="35">
        <v>10553.113027621301</v>
      </c>
      <c r="M68" s="44">
        <v>117482.92744841252</v>
      </c>
      <c r="N68" s="32"/>
      <c r="O68" s="34" t="s">
        <v>56</v>
      </c>
      <c r="P68" s="35">
        <v>80238.578759342287</v>
      </c>
      <c r="Q68" s="35">
        <v>13644.145394117599</v>
      </c>
      <c r="R68" s="35">
        <v>10649.841274546807</v>
      </c>
      <c r="S68" s="35">
        <v>10656.298188735813</v>
      </c>
      <c r="T68" s="44">
        <v>115188.86361674251</v>
      </c>
      <c r="U68" s="32"/>
      <c r="V68" s="34" t="s">
        <v>56</v>
      </c>
      <c r="W68" s="36">
        <v>0</v>
      </c>
      <c r="X68" s="35">
        <v>12.461573184999999</v>
      </c>
      <c r="Y68" s="35">
        <v>11761.413935101</v>
      </c>
      <c r="Z68" s="35">
        <v>985.70502122829998</v>
      </c>
      <c r="AA68" s="44">
        <v>12759.5805295143</v>
      </c>
    </row>
    <row r="69" spans="1:27" ht="12" x14ac:dyDescent="0.25">
      <c r="A69" s="114">
        <v>71</v>
      </c>
      <c r="B69" s="114">
        <v>71</v>
      </c>
      <c r="C69" s="114">
        <v>67</v>
      </c>
      <c r="D69" s="114">
        <v>71</v>
      </c>
      <c r="E69" s="38"/>
      <c r="F69" s="7"/>
      <c r="G69" s="3"/>
      <c r="H69" s="8"/>
      <c r="I69" s="8"/>
      <c r="J69" s="8"/>
      <c r="K69" s="3"/>
      <c r="L69" s="3"/>
      <c r="M69" s="45">
        <v>0</v>
      </c>
      <c r="O69" s="38"/>
      <c r="P69" s="40"/>
      <c r="Q69" s="3"/>
      <c r="R69" s="3"/>
      <c r="S69" s="3"/>
      <c r="T69" s="45"/>
      <c r="V69" s="38"/>
      <c r="W69" s="40"/>
      <c r="X69" s="3"/>
      <c r="Y69" s="3"/>
      <c r="Z69" s="3"/>
      <c r="AA69" s="45"/>
    </row>
    <row r="70" spans="1:27" ht="12" x14ac:dyDescent="0.25">
      <c r="A70" s="153">
        <v>47</v>
      </c>
      <c r="B70" s="153">
        <v>10</v>
      </c>
      <c r="C70" s="153">
        <v>68</v>
      </c>
      <c r="D70" s="153">
        <v>58</v>
      </c>
      <c r="E70" s="41" t="s">
        <v>94</v>
      </c>
      <c r="F70" s="4">
        <v>5846.1984072711484</v>
      </c>
      <c r="G70" s="5">
        <v>101350.06862611543</v>
      </c>
      <c r="H70" s="6">
        <v>16231.024586785494</v>
      </c>
      <c r="I70" s="6">
        <v>851.25603061460936</v>
      </c>
      <c r="J70" s="6">
        <v>0</v>
      </c>
      <c r="K70" s="5">
        <v>7816.7967949015483</v>
      </c>
      <c r="L70" s="5">
        <v>6423.9916438970913</v>
      </c>
      <c r="M70" s="17">
        <v>138519.33608958533</v>
      </c>
      <c r="N70" s="32"/>
      <c r="O70" s="41" t="s">
        <v>94</v>
      </c>
      <c r="P70" s="42">
        <v>28138.923580369672</v>
      </c>
      <c r="Q70" s="5">
        <v>25835.322630354043</v>
      </c>
      <c r="R70" s="5">
        <v>67079.235644947155</v>
      </c>
      <c r="S70" s="5">
        <v>2429.3041020278533</v>
      </c>
      <c r="T70" s="17">
        <v>123482.78595769871</v>
      </c>
      <c r="U70" s="32"/>
      <c r="V70" s="41" t="s">
        <v>94</v>
      </c>
      <c r="W70" s="42">
        <v>188.85224060014821</v>
      </c>
      <c r="X70" s="5">
        <v>349.82525912060544</v>
      </c>
      <c r="Y70" s="5">
        <v>11898.43829815079</v>
      </c>
      <c r="Z70" s="5">
        <v>2762.6865038149303</v>
      </c>
      <c r="AA70" s="17">
        <v>15199.802301686474</v>
      </c>
    </row>
    <row r="71" spans="1:27" x14ac:dyDescent="0.2">
      <c r="A71" s="114">
        <v>6</v>
      </c>
      <c r="B71" s="114">
        <v>8</v>
      </c>
      <c r="C71" s="114">
        <v>69</v>
      </c>
      <c r="D71" s="114">
        <v>6</v>
      </c>
      <c r="E71" s="34" t="s">
        <v>57</v>
      </c>
      <c r="F71" s="35">
        <v>588.27665595534825</v>
      </c>
      <c r="G71" s="35">
        <v>68254.086110743592</v>
      </c>
      <c r="H71" s="35">
        <v>14085.787501148196</v>
      </c>
      <c r="I71" s="35">
        <v>433.37144106150947</v>
      </c>
      <c r="J71" s="35">
        <v>0</v>
      </c>
      <c r="K71" s="35">
        <v>7208.9775216934486</v>
      </c>
      <c r="L71" s="35">
        <v>6215.4346189574917</v>
      </c>
      <c r="M71" s="44">
        <v>96785.933849559573</v>
      </c>
      <c r="N71" s="32"/>
      <c r="O71" s="34" t="s">
        <v>57</v>
      </c>
      <c r="P71" s="35">
        <v>15817.402397852067</v>
      </c>
      <c r="Q71" s="35">
        <v>18554.406925313946</v>
      </c>
      <c r="R71" s="35">
        <v>47013.152302568851</v>
      </c>
      <c r="S71" s="35">
        <v>2429.3041020278533</v>
      </c>
      <c r="T71" s="44">
        <v>83814.265727762715</v>
      </c>
      <c r="U71" s="32"/>
      <c r="V71" s="34" t="s">
        <v>57</v>
      </c>
      <c r="W71" s="36">
        <v>7.4566533612482413</v>
      </c>
      <c r="X71" s="35">
        <v>125.20492641230543</v>
      </c>
      <c r="Y71" s="35">
        <v>8584.6406543388894</v>
      </c>
      <c r="Z71" s="35">
        <v>1805.7954147895307</v>
      </c>
      <c r="AA71" s="44">
        <v>10523.097648901974</v>
      </c>
    </row>
    <row r="72" spans="1:27" x14ac:dyDescent="0.2">
      <c r="A72" s="114">
        <v>38</v>
      </c>
      <c r="B72" s="114">
        <v>9</v>
      </c>
      <c r="C72" s="114">
        <v>70</v>
      </c>
      <c r="D72" s="114">
        <v>38</v>
      </c>
      <c r="E72" s="34" t="s">
        <v>58</v>
      </c>
      <c r="F72" s="35">
        <v>5257.9217513158001</v>
      </c>
      <c r="G72" s="35">
        <v>33095.982515371841</v>
      </c>
      <c r="H72" s="35">
        <v>2145.2370856372986</v>
      </c>
      <c r="I72" s="35">
        <v>417.88458955309989</v>
      </c>
      <c r="J72" s="35">
        <v>0</v>
      </c>
      <c r="K72" s="35">
        <v>607.81927320810007</v>
      </c>
      <c r="L72" s="35">
        <v>208.55702493959993</v>
      </c>
      <c r="M72" s="44">
        <v>41733.402240025738</v>
      </c>
      <c r="N72" s="32"/>
      <c r="O72" s="34" t="s">
        <v>58</v>
      </c>
      <c r="P72" s="35">
        <v>12321.521182517603</v>
      </c>
      <c r="Q72" s="35">
        <v>7280.9157050400954</v>
      </c>
      <c r="R72" s="35">
        <v>20066.083342378297</v>
      </c>
      <c r="S72" s="35">
        <v>0</v>
      </c>
      <c r="T72" s="44">
        <v>39668.520229935995</v>
      </c>
      <c r="U72" s="32"/>
      <c r="V72" s="34" t="s">
        <v>58</v>
      </c>
      <c r="W72" s="36">
        <v>181.39558723889996</v>
      </c>
      <c r="X72" s="35">
        <v>224.62033270830003</v>
      </c>
      <c r="Y72" s="35">
        <v>3313.7976438118999</v>
      </c>
      <c r="Z72" s="35">
        <v>956.89108902539965</v>
      </c>
      <c r="AA72" s="44">
        <v>4676.7046527844996</v>
      </c>
    </row>
    <row r="73" spans="1:27" ht="12.6" thickBot="1" x14ac:dyDescent="0.3">
      <c r="A73" s="114">
        <v>72</v>
      </c>
      <c r="B73" s="114">
        <v>72</v>
      </c>
      <c r="C73" s="114">
        <v>71</v>
      </c>
      <c r="D73" s="114">
        <v>72</v>
      </c>
      <c r="E73" s="31"/>
      <c r="F73" s="11"/>
      <c r="G73" s="12"/>
      <c r="H73" s="13"/>
      <c r="I73" s="13"/>
      <c r="J73" s="13"/>
      <c r="K73" s="12"/>
      <c r="L73" s="12"/>
      <c r="M73" s="49">
        <v>0</v>
      </c>
      <c r="O73" s="31"/>
      <c r="P73" s="51"/>
      <c r="Q73" s="52"/>
      <c r="R73" s="52"/>
      <c r="S73" s="52"/>
      <c r="T73" s="49"/>
      <c r="V73" s="31"/>
      <c r="W73" s="48"/>
      <c r="X73" s="12"/>
      <c r="Y73" s="12"/>
      <c r="Z73" s="12"/>
      <c r="AA73" s="49"/>
    </row>
    <row r="74" spans="1:27" ht="12.6" thickBot="1" x14ac:dyDescent="0.3">
      <c r="A74" s="153">
        <v>59</v>
      </c>
      <c r="B74" s="153">
        <v>59</v>
      </c>
      <c r="C74" s="114">
        <v>72</v>
      </c>
      <c r="D74" s="153">
        <v>59</v>
      </c>
      <c r="E74" s="53" t="s">
        <v>93</v>
      </c>
      <c r="F74" s="54">
        <v>605176.54608563229</v>
      </c>
      <c r="G74" s="54">
        <v>980935.79391406791</v>
      </c>
      <c r="H74" s="54">
        <v>111004.49111367115</v>
      </c>
      <c r="I74" s="54">
        <v>18835.300106049199</v>
      </c>
      <c r="J74" s="54">
        <v>13017.006310055771</v>
      </c>
      <c r="K74" s="54">
        <v>630107.77586823155</v>
      </c>
      <c r="L74" s="54">
        <v>238608.89032919315</v>
      </c>
      <c r="M74" s="54">
        <v>2597685.8037269013</v>
      </c>
      <c r="N74" s="32"/>
      <c r="O74" s="53" t="s">
        <v>93</v>
      </c>
      <c r="P74" s="54">
        <v>534521.57350528531</v>
      </c>
      <c r="Q74" s="54">
        <v>505522.06151830486</v>
      </c>
      <c r="R74" s="54">
        <v>597593.22796562151</v>
      </c>
      <c r="S74" s="54">
        <v>72650.711072883583</v>
      </c>
      <c r="T74" s="54">
        <v>1710287.5740620955</v>
      </c>
      <c r="U74" s="32"/>
      <c r="V74" s="53" t="s">
        <v>93</v>
      </c>
      <c r="W74" s="54">
        <v>5162.4098058890904</v>
      </c>
      <c r="X74" s="54">
        <v>12343.39957268841</v>
      </c>
      <c r="Y74" s="54">
        <v>259243.86965352981</v>
      </c>
      <c r="Z74" s="54">
        <v>53900.913936852841</v>
      </c>
      <c r="AA74" s="54">
        <v>330650.59296896018</v>
      </c>
    </row>
    <row r="75" spans="1:27" x14ac:dyDescent="0.2">
      <c r="E75" s="58" t="s">
        <v>125</v>
      </c>
      <c r="O75" s="58" t="s">
        <v>125</v>
      </c>
      <c r="V75" s="58" t="s">
        <v>125</v>
      </c>
      <c r="W75" s="60"/>
      <c r="X75" s="18"/>
    </row>
    <row r="76" spans="1:27" x14ac:dyDescent="0.2">
      <c r="V76" s="18"/>
      <c r="W76" s="60"/>
      <c r="X76" s="18"/>
    </row>
    <row r="77" spans="1:27" ht="12.6" thickBot="1" x14ac:dyDescent="0.3">
      <c r="F77" s="20" t="s">
        <v>140</v>
      </c>
      <c r="G77" s="21"/>
      <c r="H77" s="21"/>
      <c r="I77" s="21"/>
      <c r="J77" s="21"/>
      <c r="K77" s="21"/>
      <c r="L77" s="21"/>
      <c r="M77" s="22"/>
      <c r="N77" s="23"/>
      <c r="O77" s="20" t="s">
        <v>141</v>
      </c>
      <c r="P77" s="24"/>
      <c r="Q77" s="21"/>
      <c r="R77" s="21"/>
      <c r="S77" s="21"/>
      <c r="T77" s="22"/>
      <c r="U77" s="23"/>
      <c r="V77" s="20" t="s">
        <v>142</v>
      </c>
      <c r="W77" s="24"/>
      <c r="X77" s="21"/>
      <c r="Y77" s="21"/>
      <c r="Z77" s="21"/>
      <c r="AA77" s="21"/>
    </row>
    <row r="78" spans="1:27" ht="36.6" thickBot="1" x14ac:dyDescent="0.25">
      <c r="A78" s="114" t="s">
        <v>111</v>
      </c>
      <c r="B78" s="114" t="s">
        <v>110</v>
      </c>
      <c r="C78" s="114" t="s">
        <v>109</v>
      </c>
      <c r="D78" s="114" t="s">
        <v>108</v>
      </c>
      <c r="E78" s="25" t="s">
        <v>107</v>
      </c>
      <c r="F78" s="26" t="s">
        <v>0</v>
      </c>
      <c r="G78" s="27" t="s">
        <v>1</v>
      </c>
      <c r="H78" s="26" t="s">
        <v>120</v>
      </c>
      <c r="I78" s="27" t="s">
        <v>121</v>
      </c>
      <c r="J78" s="28" t="s">
        <v>2</v>
      </c>
      <c r="K78" s="28" t="s">
        <v>3</v>
      </c>
      <c r="L78" s="28" t="s">
        <v>4</v>
      </c>
      <c r="M78" s="30" t="s">
        <v>128</v>
      </c>
      <c r="N78" s="29"/>
      <c r="O78" s="25" t="s">
        <v>107</v>
      </c>
      <c r="P78" s="28" t="s">
        <v>5</v>
      </c>
      <c r="Q78" s="28" t="s">
        <v>6</v>
      </c>
      <c r="R78" s="28" t="s">
        <v>7</v>
      </c>
      <c r="S78" s="28" t="s">
        <v>8</v>
      </c>
      <c r="T78" s="30" t="s">
        <v>65</v>
      </c>
      <c r="U78" s="29"/>
      <c r="V78" s="25" t="s">
        <v>107</v>
      </c>
      <c r="W78" s="28" t="s">
        <v>9</v>
      </c>
      <c r="X78" s="28" t="s">
        <v>10</v>
      </c>
      <c r="Y78" s="28" t="s">
        <v>11</v>
      </c>
      <c r="Z78" s="28" t="s">
        <v>12</v>
      </c>
      <c r="AA78" s="30" t="s">
        <v>61</v>
      </c>
    </row>
    <row r="79" spans="1:27" ht="12" x14ac:dyDescent="0.25">
      <c r="A79" s="153">
        <v>48</v>
      </c>
      <c r="B79" s="153">
        <v>12</v>
      </c>
      <c r="C79" s="153">
        <v>1</v>
      </c>
      <c r="D79" s="153">
        <v>46</v>
      </c>
      <c r="E79" s="31" t="s">
        <v>106</v>
      </c>
      <c r="F79" s="2">
        <v>2886.6055624734381</v>
      </c>
      <c r="G79" s="2">
        <v>2419.8849320120453</v>
      </c>
      <c r="H79" s="2">
        <v>0</v>
      </c>
      <c r="I79" s="2">
        <v>0</v>
      </c>
      <c r="J79" s="2">
        <v>0</v>
      </c>
      <c r="K79" s="2">
        <v>4565.8199380821006</v>
      </c>
      <c r="L79" s="2">
        <v>4420.8704927777871</v>
      </c>
      <c r="M79" s="33">
        <v>14293.180925345372</v>
      </c>
      <c r="N79" s="32"/>
      <c r="O79" s="31" t="s">
        <v>106</v>
      </c>
      <c r="P79" s="2">
        <v>0</v>
      </c>
      <c r="Q79" s="2">
        <v>491.69467210942122</v>
      </c>
      <c r="R79" s="2">
        <v>906.85672752819653</v>
      </c>
      <c r="S79" s="2">
        <v>0</v>
      </c>
      <c r="T79" s="33">
        <v>1398.5513996376178</v>
      </c>
      <c r="U79" s="32"/>
      <c r="V79" s="31" t="s">
        <v>106</v>
      </c>
      <c r="W79" s="2">
        <v>0</v>
      </c>
      <c r="X79" s="2">
        <v>0</v>
      </c>
      <c r="Y79" s="2">
        <v>654.61981704498362</v>
      </c>
      <c r="Z79" s="2">
        <v>0</v>
      </c>
      <c r="AA79" s="33">
        <v>654.61981704498362</v>
      </c>
    </row>
    <row r="80" spans="1:27" x14ac:dyDescent="0.2">
      <c r="A80" s="114">
        <v>11</v>
      </c>
      <c r="B80" s="114">
        <v>11</v>
      </c>
      <c r="C80" s="114">
        <v>2</v>
      </c>
      <c r="D80" s="114">
        <v>11</v>
      </c>
      <c r="E80" s="34" t="s">
        <v>14</v>
      </c>
      <c r="F80" s="35">
        <v>2886.6055624734381</v>
      </c>
      <c r="G80" s="35">
        <v>2419.8849320120453</v>
      </c>
      <c r="H80" s="35">
        <v>0</v>
      </c>
      <c r="I80" s="35">
        <v>0</v>
      </c>
      <c r="J80" s="35">
        <v>0</v>
      </c>
      <c r="K80" s="35">
        <v>4565.8199380821006</v>
      </c>
      <c r="L80" s="35">
        <v>4420.8704927777871</v>
      </c>
      <c r="M80" s="37">
        <v>14293.180925345372</v>
      </c>
      <c r="N80" s="32"/>
      <c r="O80" s="34" t="s">
        <v>14</v>
      </c>
      <c r="P80" s="35">
        <v>0</v>
      </c>
      <c r="Q80" s="35">
        <v>491.69467210942122</v>
      </c>
      <c r="R80" s="35">
        <v>906.85672752819653</v>
      </c>
      <c r="S80" s="35">
        <v>0</v>
      </c>
      <c r="T80" s="37">
        <v>1398.5513996376178</v>
      </c>
      <c r="U80" s="32"/>
      <c r="V80" s="34" t="s">
        <v>14</v>
      </c>
      <c r="W80" s="36">
        <v>0</v>
      </c>
      <c r="X80" s="35">
        <v>0</v>
      </c>
      <c r="Y80" s="35">
        <v>654.61981704498362</v>
      </c>
      <c r="Z80" s="35">
        <v>0</v>
      </c>
      <c r="AA80" s="37">
        <v>654.61981704498362</v>
      </c>
    </row>
    <row r="81" spans="1:27" ht="12" x14ac:dyDescent="0.25">
      <c r="A81" s="114">
        <v>60</v>
      </c>
      <c r="B81" s="114">
        <v>60</v>
      </c>
      <c r="C81" s="114">
        <v>3</v>
      </c>
      <c r="D81" s="114">
        <v>60</v>
      </c>
      <c r="E81" s="38"/>
      <c r="F81" s="3"/>
      <c r="G81" s="3"/>
      <c r="H81" s="3"/>
      <c r="I81" s="3"/>
      <c r="J81" s="3"/>
      <c r="K81" s="3"/>
      <c r="L81" s="3"/>
      <c r="M81" s="16"/>
      <c r="O81" s="38"/>
      <c r="P81" s="40"/>
      <c r="Q81" s="3"/>
      <c r="R81" s="3"/>
      <c r="S81" s="3"/>
      <c r="T81" s="16"/>
      <c r="V81" s="38"/>
      <c r="W81" s="40"/>
      <c r="X81" s="3"/>
      <c r="Y81" s="3"/>
      <c r="Z81" s="3"/>
      <c r="AA81" s="16"/>
    </row>
    <row r="82" spans="1:27" ht="12" x14ac:dyDescent="0.25">
      <c r="A82" s="153">
        <v>56</v>
      </c>
      <c r="B82" s="153">
        <v>48</v>
      </c>
      <c r="C82" s="153">
        <v>4</v>
      </c>
      <c r="D82" s="153">
        <v>47</v>
      </c>
      <c r="E82" s="41" t="s">
        <v>105</v>
      </c>
      <c r="F82" s="4">
        <v>15272.406902490602</v>
      </c>
      <c r="G82" s="5">
        <v>1546.9862329416997</v>
      </c>
      <c r="H82" s="6">
        <v>0</v>
      </c>
      <c r="I82" s="6">
        <v>12.231347427000005</v>
      </c>
      <c r="J82" s="6">
        <v>0</v>
      </c>
      <c r="K82" s="5">
        <v>47931.06999042142</v>
      </c>
      <c r="L82" s="5">
        <v>13215.784207526296</v>
      </c>
      <c r="M82" s="17">
        <v>77978.47868080702</v>
      </c>
      <c r="N82" s="32"/>
      <c r="O82" s="41" t="s">
        <v>105</v>
      </c>
      <c r="P82" s="42">
        <v>0</v>
      </c>
      <c r="Q82" s="5">
        <v>2564.5333787371005</v>
      </c>
      <c r="R82" s="5">
        <v>7631.9028991407031</v>
      </c>
      <c r="S82" s="5">
        <v>0</v>
      </c>
      <c r="T82" s="17">
        <v>10196.436277877803</v>
      </c>
      <c r="U82" s="32"/>
      <c r="V82" s="41" t="s">
        <v>105</v>
      </c>
      <c r="W82" s="42">
        <v>0</v>
      </c>
      <c r="X82" s="5">
        <v>15.0988335534</v>
      </c>
      <c r="Y82" s="5">
        <v>4411.4543520882007</v>
      </c>
      <c r="Z82" s="5">
        <v>0</v>
      </c>
      <c r="AA82" s="17">
        <v>4426.553185641601</v>
      </c>
    </row>
    <row r="83" spans="1:27" x14ac:dyDescent="0.2">
      <c r="A83" s="114">
        <v>7</v>
      </c>
      <c r="B83" s="114">
        <v>45</v>
      </c>
      <c r="C83" s="114">
        <v>5</v>
      </c>
      <c r="D83" s="114">
        <v>7</v>
      </c>
      <c r="E83" s="34" t="s">
        <v>15</v>
      </c>
      <c r="F83" s="35">
        <v>4569.8842190993009</v>
      </c>
      <c r="G83" s="35">
        <v>695.01767033980002</v>
      </c>
      <c r="H83" s="35">
        <v>0</v>
      </c>
      <c r="I83" s="35">
        <v>12.231347427000005</v>
      </c>
      <c r="J83" s="35">
        <v>0</v>
      </c>
      <c r="K83" s="35">
        <v>12596.054906134697</v>
      </c>
      <c r="L83" s="35">
        <v>7715.5447968972003</v>
      </c>
      <c r="M83" s="44">
        <v>25588.732939898</v>
      </c>
      <c r="N83" s="32"/>
      <c r="O83" s="34" t="s">
        <v>15</v>
      </c>
      <c r="P83" s="35">
        <v>0</v>
      </c>
      <c r="Q83" s="35">
        <v>2502.1732650264007</v>
      </c>
      <c r="R83" s="35">
        <v>6119.3782295223036</v>
      </c>
      <c r="S83" s="35">
        <v>0</v>
      </c>
      <c r="T83" s="44">
        <v>8621.5514945487048</v>
      </c>
      <c r="U83" s="32"/>
      <c r="V83" s="34" t="s">
        <v>15</v>
      </c>
      <c r="W83" s="36">
        <v>0</v>
      </c>
      <c r="X83" s="35">
        <v>0</v>
      </c>
      <c r="Y83" s="35">
        <v>3312.2509535171002</v>
      </c>
      <c r="Z83" s="35">
        <v>0</v>
      </c>
      <c r="AA83" s="44">
        <v>3312.2509535171002</v>
      </c>
    </row>
    <row r="84" spans="1:27" x14ac:dyDescent="0.2">
      <c r="A84" s="114">
        <v>18</v>
      </c>
      <c r="B84" s="114">
        <v>46</v>
      </c>
      <c r="C84" s="114">
        <v>6</v>
      </c>
      <c r="D84" s="114">
        <v>18</v>
      </c>
      <c r="E84" s="34" t="s">
        <v>16</v>
      </c>
      <c r="F84" s="35">
        <v>4933.2524681253026</v>
      </c>
      <c r="G84" s="35">
        <v>801.92818687019974</v>
      </c>
      <c r="H84" s="35">
        <v>0</v>
      </c>
      <c r="I84" s="35">
        <v>0</v>
      </c>
      <c r="J84" s="35">
        <v>0</v>
      </c>
      <c r="K84" s="35">
        <v>20264.419173467115</v>
      </c>
      <c r="L84" s="35">
        <v>2087.3837622276997</v>
      </c>
      <c r="M84" s="44">
        <v>28086.983590690317</v>
      </c>
      <c r="N84" s="32"/>
      <c r="O84" s="34" t="s">
        <v>16</v>
      </c>
      <c r="P84" s="35">
        <v>0</v>
      </c>
      <c r="Q84" s="35">
        <v>34.458496691699992</v>
      </c>
      <c r="R84" s="35">
        <v>1512.5246696183995</v>
      </c>
      <c r="S84" s="35">
        <v>0</v>
      </c>
      <c r="T84" s="44">
        <v>1546.9831663100995</v>
      </c>
      <c r="U84" s="32"/>
      <c r="V84" s="34" t="s">
        <v>16</v>
      </c>
      <c r="W84" s="36">
        <v>0</v>
      </c>
      <c r="X84" s="35">
        <v>0</v>
      </c>
      <c r="Y84" s="35">
        <v>820.55760091349987</v>
      </c>
      <c r="Z84" s="35">
        <v>0</v>
      </c>
      <c r="AA84" s="44">
        <v>820.55760091349987</v>
      </c>
    </row>
    <row r="85" spans="1:27" x14ac:dyDescent="0.2">
      <c r="A85" s="114">
        <v>37</v>
      </c>
      <c r="B85" s="114">
        <v>47</v>
      </c>
      <c r="C85" s="114">
        <v>7</v>
      </c>
      <c r="D85" s="114">
        <v>37</v>
      </c>
      <c r="E85" s="34" t="s">
        <v>17</v>
      </c>
      <c r="F85" s="35">
        <v>5769.2702152659995</v>
      </c>
      <c r="G85" s="35">
        <v>50.040375731699996</v>
      </c>
      <c r="H85" s="35">
        <v>0</v>
      </c>
      <c r="I85" s="35">
        <v>0</v>
      </c>
      <c r="J85" s="35">
        <v>0</v>
      </c>
      <c r="K85" s="35">
        <v>15070.595910819602</v>
      </c>
      <c r="L85" s="35">
        <v>3412.8556484013975</v>
      </c>
      <c r="M85" s="44">
        <v>24302.762150218699</v>
      </c>
      <c r="N85" s="32"/>
      <c r="O85" s="34" t="s">
        <v>17</v>
      </c>
      <c r="P85" s="35">
        <v>0</v>
      </c>
      <c r="Q85" s="35">
        <v>27.901617019</v>
      </c>
      <c r="R85" s="35">
        <v>0</v>
      </c>
      <c r="S85" s="35">
        <v>0</v>
      </c>
      <c r="T85" s="44">
        <v>27.901617019</v>
      </c>
      <c r="U85" s="32"/>
      <c r="V85" s="34" t="s">
        <v>17</v>
      </c>
      <c r="W85" s="36">
        <v>0</v>
      </c>
      <c r="X85" s="35">
        <v>15.0988335534</v>
      </c>
      <c r="Y85" s="35">
        <v>278.64579765759993</v>
      </c>
      <c r="Z85" s="35">
        <v>0</v>
      </c>
      <c r="AA85" s="44">
        <v>293.74463121099996</v>
      </c>
    </row>
    <row r="86" spans="1:27" ht="12" x14ac:dyDescent="0.25">
      <c r="A86" s="114">
        <v>61</v>
      </c>
      <c r="B86" s="114">
        <v>61</v>
      </c>
      <c r="C86" s="114">
        <v>8</v>
      </c>
      <c r="D86" s="114">
        <v>61</v>
      </c>
      <c r="E86" s="38"/>
      <c r="F86" s="7"/>
      <c r="G86" s="35"/>
      <c r="H86" s="43"/>
      <c r="I86" s="43"/>
      <c r="J86" s="8"/>
      <c r="K86" s="3"/>
      <c r="L86" s="3"/>
      <c r="M86" s="45"/>
      <c r="O86" s="38"/>
      <c r="P86" s="40"/>
      <c r="Q86" s="3"/>
      <c r="R86" s="3"/>
      <c r="S86" s="3"/>
      <c r="T86" s="45"/>
      <c r="V86" s="38"/>
      <c r="W86" s="40"/>
      <c r="X86" s="3"/>
      <c r="Y86" s="3"/>
      <c r="Z86" s="3"/>
      <c r="AA86" s="45"/>
    </row>
    <row r="87" spans="1:27" ht="12" x14ac:dyDescent="0.25">
      <c r="A87" s="153">
        <v>50</v>
      </c>
      <c r="B87" s="153">
        <v>20</v>
      </c>
      <c r="C87" s="153">
        <v>9</v>
      </c>
      <c r="D87" s="153">
        <v>48</v>
      </c>
      <c r="E87" s="41" t="s">
        <v>104</v>
      </c>
      <c r="F87" s="4">
        <v>52396.782691126573</v>
      </c>
      <c r="G87" s="5">
        <v>1484.7552810049706</v>
      </c>
      <c r="H87" s="6">
        <v>0</v>
      </c>
      <c r="I87" s="6">
        <v>0</v>
      </c>
      <c r="J87" s="6">
        <v>0</v>
      </c>
      <c r="K87" s="5">
        <v>174619.55299721909</v>
      </c>
      <c r="L87" s="5">
        <v>3729.6570821174255</v>
      </c>
      <c r="M87" s="17">
        <v>232230.74805146805</v>
      </c>
      <c r="N87" s="32"/>
      <c r="O87" s="41" t="s">
        <v>104</v>
      </c>
      <c r="P87" s="42">
        <v>697.10979497283324</v>
      </c>
      <c r="Q87" s="5">
        <v>5365.7209030644281</v>
      </c>
      <c r="R87" s="5">
        <v>1092.5755146480299</v>
      </c>
      <c r="S87" s="5">
        <v>0</v>
      </c>
      <c r="T87" s="17">
        <v>7155.4062126852914</v>
      </c>
      <c r="U87" s="32"/>
      <c r="V87" s="41" t="s">
        <v>104</v>
      </c>
      <c r="W87" s="42">
        <v>0</v>
      </c>
      <c r="X87" s="5">
        <v>0</v>
      </c>
      <c r="Y87" s="5">
        <v>4097.7251365305765</v>
      </c>
      <c r="Z87" s="5">
        <v>115.13194547814882</v>
      </c>
      <c r="AA87" s="17">
        <v>4212.8570820087252</v>
      </c>
    </row>
    <row r="88" spans="1:27" x14ac:dyDescent="0.2">
      <c r="A88" s="114">
        <v>1</v>
      </c>
      <c r="B88" s="114">
        <v>17</v>
      </c>
      <c r="C88" s="114">
        <v>10</v>
      </c>
      <c r="D88" s="114">
        <v>1</v>
      </c>
      <c r="E88" s="34" t="s">
        <v>18</v>
      </c>
      <c r="F88" s="35">
        <v>10467.925974955897</v>
      </c>
      <c r="G88" s="35">
        <v>486.49706764029992</v>
      </c>
      <c r="H88" s="35">
        <v>0</v>
      </c>
      <c r="I88" s="35">
        <v>0</v>
      </c>
      <c r="J88" s="35">
        <v>0</v>
      </c>
      <c r="K88" s="35">
        <v>45460.327298986223</v>
      </c>
      <c r="L88" s="35">
        <v>193.13041048200003</v>
      </c>
      <c r="M88" s="44">
        <v>56607.880752064419</v>
      </c>
      <c r="N88" s="32"/>
      <c r="O88" s="34" t="s">
        <v>18</v>
      </c>
      <c r="P88" s="35">
        <v>691.81573583490001</v>
      </c>
      <c r="Q88" s="35">
        <v>1583.4348576695002</v>
      </c>
      <c r="R88" s="35">
        <v>333.78117333030008</v>
      </c>
      <c r="S88" s="35">
        <v>0</v>
      </c>
      <c r="T88" s="44">
        <v>2609.0317668347002</v>
      </c>
      <c r="U88" s="32"/>
      <c r="V88" s="34" t="s">
        <v>18</v>
      </c>
      <c r="W88" s="36">
        <v>0</v>
      </c>
      <c r="X88" s="35">
        <v>0</v>
      </c>
      <c r="Y88" s="35">
        <v>905.1796087716001</v>
      </c>
      <c r="Z88" s="35">
        <v>0</v>
      </c>
      <c r="AA88" s="44">
        <v>905.1796087716001</v>
      </c>
    </row>
    <row r="89" spans="1:27" x14ac:dyDescent="0.2">
      <c r="A89" s="114">
        <v>17</v>
      </c>
      <c r="B89" s="114">
        <v>18</v>
      </c>
      <c r="C89" s="114">
        <v>11</v>
      </c>
      <c r="D89" s="114">
        <v>17</v>
      </c>
      <c r="E89" s="34" t="s">
        <v>19</v>
      </c>
      <c r="F89" s="35">
        <v>15678.452515523908</v>
      </c>
      <c r="G89" s="35">
        <v>260.02201353029994</v>
      </c>
      <c r="H89" s="35">
        <v>0</v>
      </c>
      <c r="I89" s="35">
        <v>0</v>
      </c>
      <c r="J89" s="35">
        <v>0</v>
      </c>
      <c r="K89" s="35">
        <v>34098.986478683604</v>
      </c>
      <c r="L89" s="35">
        <v>2167.1341714455989</v>
      </c>
      <c r="M89" s="44">
        <v>52204.595179183416</v>
      </c>
      <c r="N89" s="32"/>
      <c r="O89" s="34" t="s">
        <v>19</v>
      </c>
      <c r="P89" s="35">
        <v>0</v>
      </c>
      <c r="Q89" s="35">
        <v>485.5202110301999</v>
      </c>
      <c r="R89" s="35">
        <v>215.33500878070001</v>
      </c>
      <c r="S89" s="35">
        <v>0</v>
      </c>
      <c r="T89" s="44">
        <v>700.85521981089994</v>
      </c>
      <c r="U89" s="32"/>
      <c r="V89" s="34" t="s">
        <v>19</v>
      </c>
      <c r="W89" s="36">
        <v>0</v>
      </c>
      <c r="X89" s="35">
        <v>0</v>
      </c>
      <c r="Y89" s="35">
        <v>534.0928056680998</v>
      </c>
      <c r="Z89" s="35">
        <v>0</v>
      </c>
      <c r="AA89" s="44">
        <v>534.0928056680998</v>
      </c>
    </row>
    <row r="90" spans="1:27" x14ac:dyDescent="0.2">
      <c r="A90" s="114">
        <v>23</v>
      </c>
      <c r="B90" s="114">
        <v>19</v>
      </c>
      <c r="C90" s="114">
        <v>12</v>
      </c>
      <c r="D90" s="114">
        <v>23</v>
      </c>
      <c r="E90" s="34" t="s">
        <v>20</v>
      </c>
      <c r="F90" s="35">
        <v>26250.404200646772</v>
      </c>
      <c r="G90" s="35">
        <v>738.23619983437072</v>
      </c>
      <c r="H90" s="35">
        <v>0</v>
      </c>
      <c r="I90" s="35">
        <v>0</v>
      </c>
      <c r="J90" s="35">
        <v>0</v>
      </c>
      <c r="K90" s="35">
        <v>95060.239219549243</v>
      </c>
      <c r="L90" s="35">
        <v>1369.3925001898263</v>
      </c>
      <c r="M90" s="44">
        <v>123418.27212022021</v>
      </c>
      <c r="N90" s="32"/>
      <c r="O90" s="34" t="s">
        <v>20</v>
      </c>
      <c r="P90" s="35">
        <v>5.2940591379332567</v>
      </c>
      <c r="Q90" s="35">
        <v>3296.7658343647286</v>
      </c>
      <c r="R90" s="35">
        <v>543.45933253702981</v>
      </c>
      <c r="S90" s="35">
        <v>0</v>
      </c>
      <c r="T90" s="44">
        <v>3845.5192260396916</v>
      </c>
      <c r="U90" s="32"/>
      <c r="V90" s="34" t="s">
        <v>20</v>
      </c>
      <c r="W90" s="36">
        <v>0</v>
      </c>
      <c r="X90" s="35">
        <v>0</v>
      </c>
      <c r="Y90" s="35">
        <v>2658.4527220908767</v>
      </c>
      <c r="Z90" s="35">
        <v>115.13194547814882</v>
      </c>
      <c r="AA90" s="44">
        <v>2773.5846675690254</v>
      </c>
    </row>
    <row r="91" spans="1:27" ht="12" x14ac:dyDescent="0.25">
      <c r="A91" s="114">
        <v>62</v>
      </c>
      <c r="B91" s="114">
        <v>62</v>
      </c>
      <c r="C91" s="114">
        <v>13</v>
      </c>
      <c r="D91" s="114">
        <v>62</v>
      </c>
      <c r="E91" s="38"/>
      <c r="F91" s="7"/>
      <c r="G91" s="3"/>
      <c r="H91" s="8"/>
      <c r="I91" s="8"/>
      <c r="J91" s="8"/>
      <c r="K91" s="3"/>
      <c r="L91" s="3"/>
      <c r="M91" s="45"/>
      <c r="O91" s="38"/>
      <c r="P91" s="40"/>
      <c r="Q91" s="3"/>
      <c r="R91" s="3"/>
      <c r="S91" s="3"/>
      <c r="T91" s="45"/>
      <c r="V91" s="38"/>
      <c r="W91" s="40"/>
      <c r="X91" s="3"/>
      <c r="Y91" s="3"/>
      <c r="Z91" s="3"/>
      <c r="AA91" s="45"/>
    </row>
    <row r="92" spans="1:27" ht="12" x14ac:dyDescent="0.25">
      <c r="A92" s="153">
        <v>51</v>
      </c>
      <c r="B92" s="153">
        <v>25</v>
      </c>
      <c r="C92" s="153">
        <v>14</v>
      </c>
      <c r="D92" s="153">
        <v>49</v>
      </c>
      <c r="E92" s="31" t="s">
        <v>103</v>
      </c>
      <c r="F92" s="9">
        <v>53593.500198132206</v>
      </c>
      <c r="G92" s="2">
        <v>2382.7592655558369</v>
      </c>
      <c r="H92" s="10">
        <v>27.138027044700003</v>
      </c>
      <c r="I92" s="10">
        <v>0</v>
      </c>
      <c r="J92" s="10">
        <v>0</v>
      </c>
      <c r="K92" s="2">
        <v>112035.43240501289</v>
      </c>
      <c r="L92" s="2">
        <v>16455.594060020452</v>
      </c>
      <c r="M92" s="47">
        <v>184494.42395576611</v>
      </c>
      <c r="N92" s="32"/>
      <c r="O92" s="31" t="s">
        <v>103</v>
      </c>
      <c r="P92" s="46">
        <v>1403.7746191938002</v>
      </c>
      <c r="Q92" s="2">
        <v>20256.141260855849</v>
      </c>
      <c r="R92" s="2">
        <v>5169.2380143162172</v>
      </c>
      <c r="S92" s="2">
        <v>359.26565583173578</v>
      </c>
      <c r="T92" s="47">
        <v>27188.419550197603</v>
      </c>
      <c r="U92" s="32"/>
      <c r="V92" s="31" t="s">
        <v>103</v>
      </c>
      <c r="W92" s="46">
        <v>10.168288884000001</v>
      </c>
      <c r="X92" s="2">
        <v>0</v>
      </c>
      <c r="Y92" s="2">
        <v>5212.1132372393386</v>
      </c>
      <c r="Z92" s="2">
        <v>1021.4850339934468</v>
      </c>
      <c r="AA92" s="47">
        <v>6243.7665601167846</v>
      </c>
    </row>
    <row r="93" spans="1:27" x14ac:dyDescent="0.2">
      <c r="A93" s="114">
        <v>5</v>
      </c>
      <c r="B93" s="114">
        <v>21</v>
      </c>
      <c r="C93" s="114">
        <v>15</v>
      </c>
      <c r="D93" s="114">
        <v>5</v>
      </c>
      <c r="E93" s="34" t="s">
        <v>21</v>
      </c>
      <c r="F93" s="35">
        <v>14324.091598938376</v>
      </c>
      <c r="G93" s="35">
        <v>522.35350428013749</v>
      </c>
      <c r="H93" s="35">
        <v>0</v>
      </c>
      <c r="I93" s="35">
        <v>0</v>
      </c>
      <c r="J93" s="35">
        <v>0</v>
      </c>
      <c r="K93" s="35">
        <v>57614.558443781571</v>
      </c>
      <c r="L93" s="35">
        <v>14506.566969118252</v>
      </c>
      <c r="M93" s="44">
        <v>86967.570516118343</v>
      </c>
      <c r="N93" s="32"/>
      <c r="O93" s="34" t="s">
        <v>21</v>
      </c>
      <c r="P93" s="35">
        <v>0</v>
      </c>
      <c r="Q93" s="35">
        <v>5988.4309800008541</v>
      </c>
      <c r="R93" s="35">
        <v>1559.1025958033158</v>
      </c>
      <c r="S93" s="35">
        <v>7.7554142608357886</v>
      </c>
      <c r="T93" s="44">
        <v>7555.2889900650061</v>
      </c>
      <c r="U93" s="32"/>
      <c r="V93" s="34" t="s">
        <v>21</v>
      </c>
      <c r="W93" s="36">
        <v>0</v>
      </c>
      <c r="X93" s="35">
        <v>0</v>
      </c>
      <c r="Y93" s="35">
        <v>2952.1699315785386</v>
      </c>
      <c r="Z93" s="35">
        <v>622.00420941554671</v>
      </c>
      <c r="AA93" s="44">
        <v>3574.1741409940851</v>
      </c>
    </row>
    <row r="94" spans="1:27" x14ac:dyDescent="0.2">
      <c r="A94" s="114">
        <v>22</v>
      </c>
      <c r="B94" s="114">
        <v>22</v>
      </c>
      <c r="C94" s="114">
        <v>16</v>
      </c>
      <c r="D94" s="114">
        <v>22</v>
      </c>
      <c r="E94" s="34" t="s">
        <v>22</v>
      </c>
      <c r="F94" s="35">
        <v>36031.417108299334</v>
      </c>
      <c r="G94" s="35">
        <v>875.10228085029928</v>
      </c>
      <c r="H94" s="35">
        <v>0</v>
      </c>
      <c r="I94" s="35">
        <v>0</v>
      </c>
      <c r="J94" s="35">
        <v>0</v>
      </c>
      <c r="K94" s="35">
        <v>47588.316838569721</v>
      </c>
      <c r="L94" s="35">
        <v>1328.7078368407997</v>
      </c>
      <c r="M94" s="44">
        <v>85823.544064560148</v>
      </c>
      <c r="N94" s="32"/>
      <c r="O94" s="34" t="s">
        <v>22</v>
      </c>
      <c r="P94" s="35">
        <v>0</v>
      </c>
      <c r="Q94" s="35">
        <v>7335.0007336102999</v>
      </c>
      <c r="R94" s="35">
        <v>638.73642804500014</v>
      </c>
      <c r="S94" s="35">
        <v>0</v>
      </c>
      <c r="T94" s="44">
        <v>7973.7371616553</v>
      </c>
      <c r="U94" s="32"/>
      <c r="V94" s="34" t="s">
        <v>22</v>
      </c>
      <c r="W94" s="36">
        <v>0</v>
      </c>
      <c r="X94" s="35">
        <v>0</v>
      </c>
      <c r="Y94" s="35">
        <v>1004.2812904818998</v>
      </c>
      <c r="Z94" s="35">
        <v>147.99709515019998</v>
      </c>
      <c r="AA94" s="44">
        <v>1152.2783856320998</v>
      </c>
    </row>
    <row r="95" spans="1:27" x14ac:dyDescent="0.2">
      <c r="A95" s="114">
        <v>25</v>
      </c>
      <c r="B95" s="114">
        <v>23</v>
      </c>
      <c r="C95" s="114">
        <v>17</v>
      </c>
      <c r="D95" s="114">
        <v>25</v>
      </c>
      <c r="E95" s="34" t="s">
        <v>23</v>
      </c>
      <c r="F95" s="35">
        <v>2415.3593542240001</v>
      </c>
      <c r="G95" s="35">
        <v>558.26055104039995</v>
      </c>
      <c r="H95" s="35">
        <v>0</v>
      </c>
      <c r="I95" s="35">
        <v>0</v>
      </c>
      <c r="J95" s="35">
        <v>0</v>
      </c>
      <c r="K95" s="35">
        <v>2935.8031639040014</v>
      </c>
      <c r="L95" s="35">
        <v>399.67899074200011</v>
      </c>
      <c r="M95" s="44">
        <v>6309.1020599104013</v>
      </c>
      <c r="N95" s="32"/>
      <c r="O95" s="34" t="s">
        <v>23</v>
      </c>
      <c r="P95" s="35">
        <v>0</v>
      </c>
      <c r="Q95" s="35">
        <v>6202.5877476391979</v>
      </c>
      <c r="R95" s="35">
        <v>686.27717544320001</v>
      </c>
      <c r="S95" s="35">
        <v>50.87345849079999</v>
      </c>
      <c r="T95" s="44">
        <v>6939.7383815731973</v>
      </c>
      <c r="U95" s="32"/>
      <c r="V95" s="34" t="s">
        <v>23</v>
      </c>
      <c r="W95" s="36">
        <v>10.168288884000001</v>
      </c>
      <c r="X95" s="35">
        <v>0</v>
      </c>
      <c r="Y95" s="35">
        <v>388.91228420379997</v>
      </c>
      <c r="Z95" s="35">
        <v>0</v>
      </c>
      <c r="AA95" s="44">
        <v>399.08057308779996</v>
      </c>
    </row>
    <row r="96" spans="1:27" x14ac:dyDescent="0.2">
      <c r="A96" s="114">
        <v>44</v>
      </c>
      <c r="B96" s="114">
        <v>24</v>
      </c>
      <c r="C96" s="114">
        <v>18</v>
      </c>
      <c r="D96" s="114">
        <v>44</v>
      </c>
      <c r="E96" s="34" t="s">
        <v>24</v>
      </c>
      <c r="F96" s="35">
        <v>822.6321366704999</v>
      </c>
      <c r="G96" s="35">
        <v>427.04292938500004</v>
      </c>
      <c r="H96" s="35">
        <v>27.138027044700003</v>
      </c>
      <c r="I96" s="35">
        <v>0</v>
      </c>
      <c r="J96" s="35">
        <v>0</v>
      </c>
      <c r="K96" s="35">
        <v>3896.7539587576011</v>
      </c>
      <c r="L96" s="35">
        <v>220.64026331939999</v>
      </c>
      <c r="M96" s="44">
        <v>5394.2073151772011</v>
      </c>
      <c r="N96" s="32"/>
      <c r="O96" s="34" t="s">
        <v>24</v>
      </c>
      <c r="P96" s="35">
        <v>1403.7746191938002</v>
      </c>
      <c r="Q96" s="35">
        <v>730.12179960550009</v>
      </c>
      <c r="R96" s="35">
        <v>2285.1218150247009</v>
      </c>
      <c r="S96" s="35">
        <v>300.63678308010003</v>
      </c>
      <c r="T96" s="44">
        <v>4719.6550169041011</v>
      </c>
      <c r="U96" s="32"/>
      <c r="V96" s="34" t="s">
        <v>24</v>
      </c>
      <c r="W96" s="36">
        <v>0</v>
      </c>
      <c r="X96" s="35">
        <v>0</v>
      </c>
      <c r="Y96" s="35">
        <v>866.74973097510031</v>
      </c>
      <c r="Z96" s="35">
        <v>251.48372942770004</v>
      </c>
      <c r="AA96" s="44">
        <v>1118.2334604028003</v>
      </c>
    </row>
    <row r="97" spans="1:27" ht="12" x14ac:dyDescent="0.25">
      <c r="A97" s="114">
        <v>63</v>
      </c>
      <c r="B97" s="114">
        <v>63</v>
      </c>
      <c r="C97" s="114">
        <v>19</v>
      </c>
      <c r="D97" s="114">
        <v>63</v>
      </c>
      <c r="E97" s="31"/>
      <c r="F97" s="11"/>
      <c r="G97" s="12"/>
      <c r="H97" s="13"/>
      <c r="I97" s="13"/>
      <c r="J97" s="13"/>
      <c r="K97" s="12"/>
      <c r="L97" s="12"/>
      <c r="M97" s="49"/>
      <c r="O97" s="31"/>
      <c r="P97" s="48"/>
      <c r="Q97" s="12"/>
      <c r="R97" s="12"/>
      <c r="S97" s="12"/>
      <c r="T97" s="49"/>
      <c r="V97" s="31"/>
      <c r="W97" s="48"/>
      <c r="X97" s="12"/>
      <c r="Y97" s="12"/>
      <c r="Z97" s="12"/>
      <c r="AA97" s="49"/>
    </row>
    <row r="98" spans="1:27" ht="12" x14ac:dyDescent="0.25">
      <c r="A98" s="153">
        <v>52</v>
      </c>
      <c r="B98" s="153">
        <v>29</v>
      </c>
      <c r="C98" s="153">
        <v>20</v>
      </c>
      <c r="D98" s="153">
        <v>50</v>
      </c>
      <c r="E98" s="41" t="s">
        <v>102</v>
      </c>
      <c r="F98" s="4">
        <v>5427.92115282739</v>
      </c>
      <c r="G98" s="5">
        <v>7100.2069424875481</v>
      </c>
      <c r="H98" s="6">
        <v>616.52205403029984</v>
      </c>
      <c r="I98" s="6">
        <v>142.4395341805</v>
      </c>
      <c r="J98" s="6">
        <v>0</v>
      </c>
      <c r="K98" s="5">
        <v>5468.6155239061272</v>
      </c>
      <c r="L98" s="5">
        <v>12677.847120072733</v>
      </c>
      <c r="M98" s="17">
        <v>31433.552327504596</v>
      </c>
      <c r="N98" s="32"/>
      <c r="O98" s="41" t="s">
        <v>102</v>
      </c>
      <c r="P98" s="42">
        <v>2026.5943981602998</v>
      </c>
      <c r="Q98" s="5">
        <v>15671.666713010738</v>
      </c>
      <c r="R98" s="5">
        <v>3086.7865751569034</v>
      </c>
      <c r="S98" s="5">
        <v>1298.3002113716993</v>
      </c>
      <c r="T98" s="17">
        <v>22083.347897699641</v>
      </c>
      <c r="U98" s="32"/>
      <c r="V98" s="41" t="s">
        <v>102</v>
      </c>
      <c r="W98" s="42">
        <v>7.398497144499995</v>
      </c>
      <c r="X98" s="5">
        <v>7.0751960201999999</v>
      </c>
      <c r="Y98" s="5">
        <v>2760.6141646732331</v>
      </c>
      <c r="Z98" s="5">
        <v>355.09298684514158</v>
      </c>
      <c r="AA98" s="17">
        <v>3130.1808446830746</v>
      </c>
    </row>
    <row r="99" spans="1:27" x14ac:dyDescent="0.2">
      <c r="A99" s="114">
        <v>2</v>
      </c>
      <c r="B99" s="114">
        <v>26</v>
      </c>
      <c r="C99" s="114">
        <v>21</v>
      </c>
      <c r="D99" s="114">
        <v>2</v>
      </c>
      <c r="E99" s="34" t="s">
        <v>25</v>
      </c>
      <c r="F99" s="35">
        <v>1820.7929403848896</v>
      </c>
      <c r="G99" s="35">
        <v>1183.834379199548</v>
      </c>
      <c r="H99" s="35">
        <v>0</v>
      </c>
      <c r="I99" s="35">
        <v>0</v>
      </c>
      <c r="J99" s="35">
        <v>0</v>
      </c>
      <c r="K99" s="35">
        <v>4509.2385855089269</v>
      </c>
      <c r="L99" s="35">
        <v>9271.1871037492347</v>
      </c>
      <c r="M99" s="44">
        <v>16785.053008842599</v>
      </c>
      <c r="N99" s="32"/>
      <c r="O99" s="34" t="s">
        <v>25</v>
      </c>
      <c r="P99" s="35">
        <v>0</v>
      </c>
      <c r="Q99" s="35">
        <v>2430.5577070878339</v>
      </c>
      <c r="R99" s="35">
        <v>2538.9841110797038</v>
      </c>
      <c r="S99" s="35">
        <v>0</v>
      </c>
      <c r="T99" s="44">
        <v>4969.5418181675377</v>
      </c>
      <c r="U99" s="32"/>
      <c r="V99" s="34" t="s">
        <v>25</v>
      </c>
      <c r="W99" s="36">
        <v>0</v>
      </c>
      <c r="X99" s="35">
        <v>0</v>
      </c>
      <c r="Y99" s="35">
        <v>1298.4748321010331</v>
      </c>
      <c r="Z99" s="35">
        <v>121.97525812864158</v>
      </c>
      <c r="AA99" s="44">
        <v>1420.4500902296747</v>
      </c>
    </row>
    <row r="100" spans="1:27" x14ac:dyDescent="0.2">
      <c r="A100" s="114">
        <v>16</v>
      </c>
      <c r="B100" s="114">
        <v>27</v>
      </c>
      <c r="C100" s="114">
        <v>22</v>
      </c>
      <c r="D100" s="114">
        <v>16</v>
      </c>
      <c r="E100" s="34" t="s">
        <v>26</v>
      </c>
      <c r="F100" s="35">
        <v>1530.4832511186999</v>
      </c>
      <c r="G100" s="35">
        <v>2326.578853322801</v>
      </c>
      <c r="H100" s="35">
        <v>132.41917807329997</v>
      </c>
      <c r="I100" s="35">
        <v>7.2460034867999958</v>
      </c>
      <c r="J100" s="35">
        <v>0</v>
      </c>
      <c r="K100" s="35">
        <v>190.85872284400003</v>
      </c>
      <c r="L100" s="35">
        <v>1484.6710713923987</v>
      </c>
      <c r="M100" s="44">
        <v>5672.2570802379996</v>
      </c>
      <c r="N100" s="32"/>
      <c r="O100" s="34" t="s">
        <v>26</v>
      </c>
      <c r="P100" s="35">
        <v>0</v>
      </c>
      <c r="Q100" s="35">
        <v>7500.5897673375057</v>
      </c>
      <c r="R100" s="35">
        <v>81.456585955199984</v>
      </c>
      <c r="S100" s="35">
        <v>1270.7331121376994</v>
      </c>
      <c r="T100" s="44">
        <v>8852.7794654304053</v>
      </c>
      <c r="U100" s="32"/>
      <c r="V100" s="34" t="s">
        <v>26</v>
      </c>
      <c r="W100" s="36">
        <v>7.398497144499995</v>
      </c>
      <c r="X100" s="35">
        <v>7.0751960201999999</v>
      </c>
      <c r="Y100" s="35">
        <v>14.265165333599999</v>
      </c>
      <c r="Z100" s="35">
        <v>11.249273666700001</v>
      </c>
      <c r="AA100" s="44">
        <v>39.988132164999996</v>
      </c>
    </row>
    <row r="101" spans="1:27" x14ac:dyDescent="0.2">
      <c r="A101" s="114">
        <v>30</v>
      </c>
      <c r="B101" s="114">
        <v>28</v>
      </c>
      <c r="C101" s="114">
        <v>23</v>
      </c>
      <c r="D101" s="114">
        <v>30</v>
      </c>
      <c r="E101" s="34" t="s">
        <v>27</v>
      </c>
      <c r="F101" s="35">
        <v>2076.6449613238005</v>
      </c>
      <c r="G101" s="35">
        <v>3589.7937099651995</v>
      </c>
      <c r="H101" s="35">
        <v>484.10287595699987</v>
      </c>
      <c r="I101" s="35">
        <v>135.19353069370001</v>
      </c>
      <c r="J101" s="35">
        <v>0</v>
      </c>
      <c r="K101" s="35">
        <v>768.51821555319998</v>
      </c>
      <c r="L101" s="35">
        <v>1921.9889449310999</v>
      </c>
      <c r="M101" s="44">
        <v>8976.2422384239999</v>
      </c>
      <c r="N101" s="32"/>
      <c r="O101" s="34" t="s">
        <v>27</v>
      </c>
      <c r="P101" s="35">
        <v>2026.5943981602998</v>
      </c>
      <c r="Q101" s="35">
        <v>5740.5192385853979</v>
      </c>
      <c r="R101" s="35">
        <v>466.34587812199982</v>
      </c>
      <c r="S101" s="35">
        <v>27.567099234000004</v>
      </c>
      <c r="T101" s="44">
        <v>8261.0266141016982</v>
      </c>
      <c r="U101" s="32"/>
      <c r="V101" s="34" t="s">
        <v>27</v>
      </c>
      <c r="W101" s="36">
        <v>0</v>
      </c>
      <c r="X101" s="35">
        <v>0</v>
      </c>
      <c r="Y101" s="35">
        <v>1447.8741672386</v>
      </c>
      <c r="Z101" s="35">
        <v>221.86845504979996</v>
      </c>
      <c r="AA101" s="44">
        <v>1669.7426222883998</v>
      </c>
    </row>
    <row r="102" spans="1:27" ht="12" x14ac:dyDescent="0.25">
      <c r="A102" s="114">
        <v>64</v>
      </c>
      <c r="B102" s="114">
        <v>64</v>
      </c>
      <c r="C102" s="114">
        <v>24</v>
      </c>
      <c r="D102" s="114">
        <v>64</v>
      </c>
      <c r="E102" s="38"/>
      <c r="F102" s="7"/>
      <c r="G102" s="3"/>
      <c r="H102" s="8"/>
      <c r="I102" s="8"/>
      <c r="J102" s="8"/>
      <c r="K102" s="3"/>
      <c r="L102" s="3"/>
      <c r="M102" s="45"/>
      <c r="O102" s="38"/>
      <c r="P102" s="40"/>
      <c r="Q102" s="3"/>
      <c r="R102" s="3"/>
      <c r="S102" s="3"/>
      <c r="T102" s="45"/>
      <c r="V102" s="38"/>
      <c r="W102" s="40"/>
      <c r="X102" s="3"/>
      <c r="Y102" s="3"/>
      <c r="Z102" s="3"/>
      <c r="AA102" s="45"/>
    </row>
    <row r="103" spans="1:27" ht="12" x14ac:dyDescent="0.25">
      <c r="A103" s="153">
        <v>57</v>
      </c>
      <c r="B103" s="153">
        <v>53</v>
      </c>
      <c r="C103" s="153">
        <v>25</v>
      </c>
      <c r="D103" s="153">
        <v>51</v>
      </c>
      <c r="E103" s="41" t="s">
        <v>101</v>
      </c>
      <c r="F103" s="4">
        <v>144625.66292206259</v>
      </c>
      <c r="G103" s="5">
        <v>76.405186437134233</v>
      </c>
      <c r="H103" s="6">
        <v>0</v>
      </c>
      <c r="I103" s="6">
        <v>0</v>
      </c>
      <c r="J103" s="6">
        <v>0</v>
      </c>
      <c r="K103" s="5">
        <v>26409.568107072155</v>
      </c>
      <c r="L103" s="5">
        <v>0</v>
      </c>
      <c r="M103" s="17">
        <v>171111.63621557187</v>
      </c>
      <c r="N103" s="32"/>
      <c r="O103" s="41" t="s">
        <v>101</v>
      </c>
      <c r="P103" s="42">
        <v>0</v>
      </c>
      <c r="Q103" s="5">
        <v>1623.2597721885443</v>
      </c>
      <c r="R103" s="5">
        <v>655.77590160332215</v>
      </c>
      <c r="S103" s="5">
        <v>34.741408486011387</v>
      </c>
      <c r="T103" s="17">
        <v>2313.777082277878</v>
      </c>
      <c r="U103" s="32"/>
      <c r="V103" s="41" t="s">
        <v>101</v>
      </c>
      <c r="W103" s="42">
        <v>0</v>
      </c>
      <c r="X103" s="5">
        <v>0</v>
      </c>
      <c r="Y103" s="5">
        <v>613.01988618470818</v>
      </c>
      <c r="Z103" s="5">
        <v>177.18170399205596</v>
      </c>
      <c r="AA103" s="17">
        <v>790.20159017676417</v>
      </c>
    </row>
    <row r="104" spans="1:27" x14ac:dyDescent="0.2">
      <c r="A104" s="114">
        <v>19</v>
      </c>
      <c r="B104" s="114">
        <v>49</v>
      </c>
      <c r="C104" s="114">
        <v>26</v>
      </c>
      <c r="D104" s="114">
        <v>19</v>
      </c>
      <c r="E104" s="34" t="s">
        <v>28</v>
      </c>
      <c r="F104" s="35">
        <v>69952.769588054769</v>
      </c>
      <c r="G104" s="35">
        <v>0</v>
      </c>
      <c r="H104" s="35">
        <v>0</v>
      </c>
      <c r="I104" s="35">
        <v>0</v>
      </c>
      <c r="J104" s="35">
        <v>0</v>
      </c>
      <c r="K104" s="35">
        <v>1120.8180481509899</v>
      </c>
      <c r="L104" s="35">
        <v>0</v>
      </c>
      <c r="M104" s="44">
        <v>71073.587636205761</v>
      </c>
      <c r="N104" s="32"/>
      <c r="O104" s="34" t="s">
        <v>28</v>
      </c>
      <c r="P104" s="35">
        <v>0</v>
      </c>
      <c r="Q104" s="35">
        <v>0</v>
      </c>
      <c r="R104" s="35">
        <v>94.209976915600791</v>
      </c>
      <c r="S104" s="35">
        <v>0</v>
      </c>
      <c r="T104" s="44">
        <v>94.209976915600791</v>
      </c>
      <c r="U104" s="32"/>
      <c r="V104" s="34" t="s">
        <v>28</v>
      </c>
      <c r="W104" s="36">
        <v>0</v>
      </c>
      <c r="X104" s="35">
        <v>0</v>
      </c>
      <c r="Y104" s="35">
        <v>0</v>
      </c>
      <c r="Z104" s="35">
        <v>0</v>
      </c>
      <c r="AA104" s="44">
        <v>0</v>
      </c>
    </row>
    <row r="105" spans="1:27" x14ac:dyDescent="0.2">
      <c r="A105" s="114">
        <v>24</v>
      </c>
      <c r="B105" s="114">
        <v>50</v>
      </c>
      <c r="C105" s="114">
        <v>27</v>
      </c>
      <c r="D105" s="114">
        <v>24</v>
      </c>
      <c r="E105" s="34" t="s">
        <v>29</v>
      </c>
      <c r="F105" s="35">
        <v>52101.463584125231</v>
      </c>
      <c r="G105" s="35">
        <v>0</v>
      </c>
      <c r="H105" s="35">
        <v>0</v>
      </c>
      <c r="I105" s="35">
        <v>0</v>
      </c>
      <c r="J105" s="35">
        <v>0</v>
      </c>
      <c r="K105" s="35">
        <v>8887.522615145801</v>
      </c>
      <c r="L105" s="35">
        <v>0</v>
      </c>
      <c r="M105" s="44">
        <v>60988.986199271036</v>
      </c>
      <c r="N105" s="32"/>
      <c r="O105" s="34" t="s">
        <v>29</v>
      </c>
      <c r="P105" s="35">
        <v>0</v>
      </c>
      <c r="Q105" s="35">
        <v>5.2313968487999993</v>
      </c>
      <c r="R105" s="35">
        <v>0</v>
      </c>
      <c r="S105" s="35">
        <v>0</v>
      </c>
      <c r="T105" s="44">
        <v>5.2313968487999993</v>
      </c>
      <c r="U105" s="32"/>
      <c r="V105" s="34" t="s">
        <v>29</v>
      </c>
      <c r="W105" s="36">
        <v>0</v>
      </c>
      <c r="X105" s="35">
        <v>0</v>
      </c>
      <c r="Y105" s="35">
        <v>0</v>
      </c>
      <c r="Z105" s="35">
        <v>0</v>
      </c>
      <c r="AA105" s="44">
        <v>0</v>
      </c>
    </row>
    <row r="106" spans="1:27" x14ac:dyDescent="0.2">
      <c r="A106" s="114">
        <v>26</v>
      </c>
      <c r="B106" s="114">
        <v>51</v>
      </c>
      <c r="C106" s="114">
        <v>28</v>
      </c>
      <c r="D106" s="114">
        <v>26</v>
      </c>
      <c r="E106" s="34" t="s">
        <v>30</v>
      </c>
      <c r="F106" s="35">
        <v>18094.668155231582</v>
      </c>
      <c r="G106" s="35">
        <v>54.276625164734234</v>
      </c>
      <c r="H106" s="35">
        <v>0</v>
      </c>
      <c r="I106" s="35">
        <v>0</v>
      </c>
      <c r="J106" s="35">
        <v>0</v>
      </c>
      <c r="K106" s="35">
        <v>448.23797632755833</v>
      </c>
      <c r="L106" s="35">
        <v>0</v>
      </c>
      <c r="M106" s="44">
        <v>18597.182756723872</v>
      </c>
      <c r="N106" s="32"/>
      <c r="O106" s="34" t="s">
        <v>30</v>
      </c>
      <c r="P106" s="35">
        <v>0</v>
      </c>
      <c r="Q106" s="35">
        <v>347.68860727124411</v>
      </c>
      <c r="R106" s="35">
        <v>285.46735692652129</v>
      </c>
      <c r="S106" s="35">
        <v>34.741408486011387</v>
      </c>
      <c r="T106" s="44">
        <v>667.89737268377678</v>
      </c>
      <c r="U106" s="32"/>
      <c r="V106" s="34" t="s">
        <v>30</v>
      </c>
      <c r="W106" s="36">
        <v>0</v>
      </c>
      <c r="X106" s="35">
        <v>0</v>
      </c>
      <c r="Y106" s="35">
        <v>198.7241913057081</v>
      </c>
      <c r="Z106" s="35">
        <v>177.18170399205596</v>
      </c>
      <c r="AA106" s="44">
        <v>375.90589529776406</v>
      </c>
    </row>
    <row r="107" spans="1:27" x14ac:dyDescent="0.2">
      <c r="A107" s="114">
        <v>43</v>
      </c>
      <c r="B107" s="114">
        <v>52</v>
      </c>
      <c r="C107" s="114">
        <v>29</v>
      </c>
      <c r="D107" s="114">
        <v>43</v>
      </c>
      <c r="E107" s="34" t="s">
        <v>31</v>
      </c>
      <c r="F107" s="35">
        <v>4476.7615946509995</v>
      </c>
      <c r="G107" s="35">
        <v>22.128561272400002</v>
      </c>
      <c r="H107" s="35">
        <v>0</v>
      </c>
      <c r="I107" s="35">
        <v>0</v>
      </c>
      <c r="J107" s="35">
        <v>0</v>
      </c>
      <c r="K107" s="35">
        <v>15952.989467447807</v>
      </c>
      <c r="L107" s="35">
        <v>0</v>
      </c>
      <c r="M107" s="44">
        <v>20451.879623371206</v>
      </c>
      <c r="N107" s="32"/>
      <c r="O107" s="34" t="s">
        <v>31</v>
      </c>
      <c r="P107" s="35">
        <v>0</v>
      </c>
      <c r="Q107" s="35">
        <v>1270.3397680685002</v>
      </c>
      <c r="R107" s="35">
        <v>276.0985677612</v>
      </c>
      <c r="S107" s="35">
        <v>0</v>
      </c>
      <c r="T107" s="44">
        <v>1546.4383358297002</v>
      </c>
      <c r="U107" s="32"/>
      <c r="V107" s="34" t="s">
        <v>31</v>
      </c>
      <c r="W107" s="36">
        <v>0</v>
      </c>
      <c r="X107" s="35">
        <v>0</v>
      </c>
      <c r="Y107" s="35">
        <v>414.29569487900011</v>
      </c>
      <c r="Z107" s="35">
        <v>0</v>
      </c>
      <c r="AA107" s="44">
        <v>414.29569487900011</v>
      </c>
    </row>
    <row r="108" spans="1:27" ht="12" x14ac:dyDescent="0.25">
      <c r="A108" s="114">
        <v>65</v>
      </c>
      <c r="B108" s="114">
        <v>65</v>
      </c>
      <c r="C108" s="114">
        <v>30</v>
      </c>
      <c r="D108" s="114">
        <v>65</v>
      </c>
      <c r="E108" s="31"/>
      <c r="F108" s="11"/>
      <c r="G108" s="13"/>
      <c r="H108" s="13"/>
      <c r="I108" s="13"/>
      <c r="J108" s="8"/>
      <c r="K108" s="12"/>
      <c r="L108" s="12"/>
      <c r="M108" s="49"/>
      <c r="O108" s="31"/>
      <c r="P108" s="48"/>
      <c r="Q108" s="12"/>
      <c r="R108" s="12"/>
      <c r="S108" s="12"/>
      <c r="T108" s="49"/>
      <c r="V108" s="31"/>
      <c r="W108" s="48"/>
      <c r="X108" s="12"/>
      <c r="Y108" s="12"/>
      <c r="Z108" s="12"/>
      <c r="AA108" s="49"/>
    </row>
    <row r="109" spans="1:27" ht="12" x14ac:dyDescent="0.25">
      <c r="A109" s="153">
        <v>46</v>
      </c>
      <c r="B109" s="153">
        <v>7</v>
      </c>
      <c r="C109" s="153">
        <v>31</v>
      </c>
      <c r="D109" s="153">
        <v>52</v>
      </c>
      <c r="E109" s="41" t="s">
        <v>100</v>
      </c>
      <c r="F109" s="4">
        <v>60387.89156187851</v>
      </c>
      <c r="G109" s="5">
        <v>5781.4094421302998</v>
      </c>
      <c r="H109" s="6">
        <v>166.16842165472895</v>
      </c>
      <c r="I109" s="6">
        <v>0</v>
      </c>
      <c r="J109" s="6">
        <v>337.11682988580009</v>
      </c>
      <c r="K109" s="5">
        <v>79414.478663802845</v>
      </c>
      <c r="L109" s="5">
        <v>6062.5601382867007</v>
      </c>
      <c r="M109" s="17">
        <v>152149.62505763888</v>
      </c>
      <c r="N109" s="32"/>
      <c r="O109" s="41" t="s">
        <v>100</v>
      </c>
      <c r="P109" s="42">
        <v>11741.1302269227</v>
      </c>
      <c r="Q109" s="5">
        <v>10819.052914976603</v>
      </c>
      <c r="R109" s="5">
        <v>5520.9988228124021</v>
      </c>
      <c r="S109" s="5">
        <v>117.5739041857</v>
      </c>
      <c r="T109" s="17">
        <v>28198.755868897406</v>
      </c>
      <c r="U109" s="32"/>
      <c r="V109" s="41" t="s">
        <v>100</v>
      </c>
      <c r="W109" s="42">
        <v>0</v>
      </c>
      <c r="X109" s="5">
        <v>0</v>
      </c>
      <c r="Y109" s="5">
        <v>3172.6300704226001</v>
      </c>
      <c r="Z109" s="5">
        <v>3159.8510175534002</v>
      </c>
      <c r="AA109" s="17">
        <v>6332.4810879760007</v>
      </c>
    </row>
    <row r="110" spans="1:27" x14ac:dyDescent="0.2">
      <c r="A110" s="114">
        <v>13</v>
      </c>
      <c r="B110" s="114">
        <v>1</v>
      </c>
      <c r="C110" s="114">
        <v>32</v>
      </c>
      <c r="D110" s="114">
        <v>13</v>
      </c>
      <c r="E110" s="34" t="s">
        <v>32</v>
      </c>
      <c r="F110" s="35">
        <v>20548.251294007096</v>
      </c>
      <c r="G110" s="35">
        <v>835.07363835099989</v>
      </c>
      <c r="H110" s="35">
        <v>0</v>
      </c>
      <c r="I110" s="35">
        <v>0</v>
      </c>
      <c r="J110" s="35">
        <v>337.11682988580009</v>
      </c>
      <c r="K110" s="35">
        <v>7309.8237462645047</v>
      </c>
      <c r="L110" s="35">
        <v>1442.606096961</v>
      </c>
      <c r="M110" s="44">
        <v>30472.871605469401</v>
      </c>
      <c r="N110" s="32"/>
      <c r="O110" s="34" t="s">
        <v>32</v>
      </c>
      <c r="P110" s="35">
        <v>433.83055152000003</v>
      </c>
      <c r="Q110" s="35">
        <v>3478.432919325302</v>
      </c>
      <c r="R110" s="35">
        <v>3097.7490078202013</v>
      </c>
      <c r="S110" s="35">
        <v>0</v>
      </c>
      <c r="T110" s="44">
        <v>7010.0124786655033</v>
      </c>
      <c r="U110" s="32"/>
      <c r="V110" s="34" t="s">
        <v>32</v>
      </c>
      <c r="W110" s="36">
        <v>0</v>
      </c>
      <c r="X110" s="35">
        <v>0</v>
      </c>
      <c r="Y110" s="35">
        <v>259.02398724159997</v>
      </c>
      <c r="Z110" s="35">
        <v>1565.9695172134</v>
      </c>
      <c r="AA110" s="44">
        <v>1824.993504455</v>
      </c>
    </row>
    <row r="111" spans="1:27" x14ac:dyDescent="0.2">
      <c r="A111" s="114">
        <v>15</v>
      </c>
      <c r="B111" s="114">
        <v>2</v>
      </c>
      <c r="C111" s="114">
        <v>33</v>
      </c>
      <c r="D111" s="114">
        <v>15</v>
      </c>
      <c r="E111" s="34" t="s">
        <v>33</v>
      </c>
      <c r="F111" s="35">
        <v>5716.0207961188989</v>
      </c>
      <c r="G111" s="35">
        <v>1312.6303587245002</v>
      </c>
      <c r="H111" s="35">
        <v>142.41604522122896</v>
      </c>
      <c r="I111" s="35">
        <v>0</v>
      </c>
      <c r="J111" s="35">
        <v>0</v>
      </c>
      <c r="K111" s="35">
        <v>8765.8763353074919</v>
      </c>
      <c r="L111" s="35">
        <v>555.53755894509993</v>
      </c>
      <c r="M111" s="44">
        <v>16492.48109431722</v>
      </c>
      <c r="N111" s="32"/>
      <c r="O111" s="34" t="s">
        <v>33</v>
      </c>
      <c r="P111" s="35">
        <v>4979.6271463239</v>
      </c>
      <c r="Q111" s="35">
        <v>1225.6640795502999</v>
      </c>
      <c r="R111" s="35">
        <v>1252.9628959142003</v>
      </c>
      <c r="S111" s="35">
        <v>18.585669721599999</v>
      </c>
      <c r="T111" s="44">
        <v>7476.8397915100004</v>
      </c>
      <c r="U111" s="32"/>
      <c r="V111" s="34" t="s">
        <v>33</v>
      </c>
      <c r="W111" s="36">
        <v>0</v>
      </c>
      <c r="X111" s="35">
        <v>0</v>
      </c>
      <c r="Y111" s="35">
        <v>1006.5890720178</v>
      </c>
      <c r="Z111" s="35">
        <v>493.34544799110006</v>
      </c>
      <c r="AA111" s="44">
        <v>1499.9345200089001</v>
      </c>
    </row>
    <row r="112" spans="1:27" x14ac:dyDescent="0.2">
      <c r="A112" s="114">
        <v>27</v>
      </c>
      <c r="B112" s="114">
        <v>3</v>
      </c>
      <c r="C112" s="114">
        <v>34</v>
      </c>
      <c r="D112" s="114">
        <v>27</v>
      </c>
      <c r="E112" s="34" t="s">
        <v>34</v>
      </c>
      <c r="F112" s="35">
        <v>14598.430846239999</v>
      </c>
      <c r="G112" s="35">
        <v>90.311780813400048</v>
      </c>
      <c r="H112" s="35">
        <v>0</v>
      </c>
      <c r="I112" s="35">
        <v>0</v>
      </c>
      <c r="J112" s="35">
        <v>0</v>
      </c>
      <c r="K112" s="35">
        <v>45058.83110616084</v>
      </c>
      <c r="L112" s="35">
        <v>0</v>
      </c>
      <c r="M112" s="44">
        <v>59747.573733214238</v>
      </c>
      <c r="N112" s="32"/>
      <c r="O112" s="34" t="s">
        <v>34</v>
      </c>
      <c r="P112" s="35">
        <v>0</v>
      </c>
      <c r="Q112" s="35">
        <v>911.16668409339957</v>
      </c>
      <c r="R112" s="35">
        <v>0</v>
      </c>
      <c r="S112" s="35">
        <v>0</v>
      </c>
      <c r="T112" s="44">
        <v>911.16668409339957</v>
      </c>
      <c r="U112" s="32"/>
      <c r="V112" s="34" t="s">
        <v>34</v>
      </c>
      <c r="W112" s="36">
        <v>0</v>
      </c>
      <c r="X112" s="35">
        <v>0</v>
      </c>
      <c r="Y112" s="35">
        <v>219.20038086489993</v>
      </c>
      <c r="Z112" s="35">
        <v>27.300627266799992</v>
      </c>
      <c r="AA112" s="44">
        <v>246.5010081316999</v>
      </c>
    </row>
    <row r="113" spans="1:27" x14ac:dyDescent="0.2">
      <c r="A113" s="114">
        <v>31</v>
      </c>
      <c r="B113" s="114">
        <v>4</v>
      </c>
      <c r="C113" s="114">
        <v>35</v>
      </c>
      <c r="D113" s="114">
        <v>31</v>
      </c>
      <c r="E113" s="34" t="s">
        <v>35</v>
      </c>
      <c r="F113" s="35">
        <v>2400.3955274209998</v>
      </c>
      <c r="G113" s="35">
        <v>2570.6728595138998</v>
      </c>
      <c r="H113" s="35">
        <v>0</v>
      </c>
      <c r="I113" s="35">
        <v>0</v>
      </c>
      <c r="J113" s="35">
        <v>0</v>
      </c>
      <c r="K113" s="35">
        <v>763.3143466194997</v>
      </c>
      <c r="L113" s="35">
        <v>1584.1580876935</v>
      </c>
      <c r="M113" s="44">
        <v>7318.5408212478997</v>
      </c>
      <c r="N113" s="32"/>
      <c r="O113" s="34" t="s">
        <v>35</v>
      </c>
      <c r="P113" s="35">
        <v>5748.2569293996003</v>
      </c>
      <c r="Q113" s="35">
        <v>1101.1273702220003</v>
      </c>
      <c r="R113" s="35">
        <v>539.37582979970011</v>
      </c>
      <c r="S113" s="35">
        <v>98.988234464100003</v>
      </c>
      <c r="T113" s="44">
        <v>7487.748363885401</v>
      </c>
      <c r="U113" s="32"/>
      <c r="V113" s="34" t="s">
        <v>35</v>
      </c>
      <c r="W113" s="36">
        <v>0</v>
      </c>
      <c r="X113" s="35">
        <v>0</v>
      </c>
      <c r="Y113" s="35">
        <v>172.76990285079998</v>
      </c>
      <c r="Z113" s="35">
        <v>19.488716504199999</v>
      </c>
      <c r="AA113" s="44">
        <v>192.25861935499998</v>
      </c>
    </row>
    <row r="114" spans="1:27" x14ac:dyDescent="0.2">
      <c r="A114" s="114">
        <v>32</v>
      </c>
      <c r="B114" s="114">
        <v>5</v>
      </c>
      <c r="C114" s="114">
        <v>36</v>
      </c>
      <c r="D114" s="114">
        <v>32</v>
      </c>
      <c r="E114" s="34" t="s">
        <v>36</v>
      </c>
      <c r="F114" s="35">
        <v>4246.1939989558996</v>
      </c>
      <c r="G114" s="35">
        <v>714.22897880250014</v>
      </c>
      <c r="H114" s="35">
        <v>0</v>
      </c>
      <c r="I114" s="35">
        <v>0</v>
      </c>
      <c r="J114" s="35">
        <v>0</v>
      </c>
      <c r="K114" s="35">
        <v>7212.9021538297993</v>
      </c>
      <c r="L114" s="35">
        <v>0</v>
      </c>
      <c r="M114" s="44">
        <v>12173.325131588199</v>
      </c>
      <c r="N114" s="32"/>
      <c r="O114" s="34" t="s">
        <v>36</v>
      </c>
      <c r="P114" s="35">
        <v>579.41559967919989</v>
      </c>
      <c r="Q114" s="35">
        <v>3688.9718667023999</v>
      </c>
      <c r="R114" s="35">
        <v>233.24641938199994</v>
      </c>
      <c r="S114" s="35">
        <v>0</v>
      </c>
      <c r="T114" s="44">
        <v>4501.6338857635992</v>
      </c>
      <c r="U114" s="32"/>
      <c r="V114" s="34" t="s">
        <v>36</v>
      </c>
      <c r="W114" s="36">
        <v>0</v>
      </c>
      <c r="X114" s="35">
        <v>0</v>
      </c>
      <c r="Y114" s="35">
        <v>1270.7500495783001</v>
      </c>
      <c r="Z114" s="35">
        <v>1050.3501070503</v>
      </c>
      <c r="AA114" s="44">
        <v>2321.1001566286004</v>
      </c>
    </row>
    <row r="115" spans="1:27" x14ac:dyDescent="0.2">
      <c r="A115" s="114">
        <v>40</v>
      </c>
      <c r="B115" s="114">
        <v>6</v>
      </c>
      <c r="C115" s="114">
        <v>37</v>
      </c>
      <c r="D115" s="114">
        <v>40</v>
      </c>
      <c r="E115" s="34" t="s">
        <v>37</v>
      </c>
      <c r="F115" s="35">
        <v>12878.599099135607</v>
      </c>
      <c r="G115" s="35">
        <v>258.491825925</v>
      </c>
      <c r="H115" s="35">
        <v>23.752376433500004</v>
      </c>
      <c r="I115" s="35">
        <v>0</v>
      </c>
      <c r="J115" s="35">
        <v>0</v>
      </c>
      <c r="K115" s="35">
        <v>10303.730975620707</v>
      </c>
      <c r="L115" s="35">
        <v>2480.2583946871005</v>
      </c>
      <c r="M115" s="44">
        <v>25944.832671801916</v>
      </c>
      <c r="N115" s="32"/>
      <c r="O115" s="34" t="s">
        <v>37</v>
      </c>
      <c r="P115" s="35">
        <v>0</v>
      </c>
      <c r="Q115" s="35">
        <v>413.68999508320002</v>
      </c>
      <c r="R115" s="35">
        <v>397.6646698963001</v>
      </c>
      <c r="S115" s="35">
        <v>0</v>
      </c>
      <c r="T115" s="44">
        <v>811.35466497950006</v>
      </c>
      <c r="U115" s="32"/>
      <c r="V115" s="34" t="s">
        <v>37</v>
      </c>
      <c r="W115" s="36">
        <v>0</v>
      </c>
      <c r="X115" s="35">
        <v>0</v>
      </c>
      <c r="Y115" s="35">
        <v>244.29667786920007</v>
      </c>
      <c r="Z115" s="35">
        <v>3.3966015275999997</v>
      </c>
      <c r="AA115" s="44">
        <v>247.69327939680008</v>
      </c>
    </row>
    <row r="116" spans="1:27" ht="12" x14ac:dyDescent="0.25">
      <c r="A116" s="114">
        <v>66</v>
      </c>
      <c r="B116" s="114">
        <v>66</v>
      </c>
      <c r="C116" s="114">
        <v>38</v>
      </c>
      <c r="D116" s="114">
        <v>66</v>
      </c>
      <c r="E116" s="38"/>
      <c r="F116" s="7"/>
      <c r="G116" s="3"/>
      <c r="H116" s="8"/>
      <c r="I116" s="8"/>
      <c r="J116" s="8"/>
      <c r="K116" s="3"/>
      <c r="L116" s="3"/>
      <c r="M116" s="45"/>
      <c r="O116" s="38"/>
      <c r="P116" s="40"/>
      <c r="Q116" s="3"/>
      <c r="R116" s="3"/>
      <c r="S116" s="3"/>
      <c r="T116" s="45"/>
      <c r="V116" s="38"/>
      <c r="W116" s="40"/>
      <c r="X116" s="3"/>
      <c r="Y116" s="3"/>
      <c r="Z116" s="3"/>
      <c r="AA116" s="45"/>
    </row>
    <row r="117" spans="1:27" ht="12" x14ac:dyDescent="0.25">
      <c r="A117" s="153">
        <v>53</v>
      </c>
      <c r="B117" s="153">
        <v>35</v>
      </c>
      <c r="C117" s="153">
        <v>39</v>
      </c>
      <c r="D117" s="153">
        <v>53</v>
      </c>
      <c r="E117" s="41" t="s">
        <v>99</v>
      </c>
      <c r="F117" s="4">
        <v>43470.53864491386</v>
      </c>
      <c r="G117" s="5">
        <v>15722.43949977909</v>
      </c>
      <c r="H117" s="6">
        <v>0</v>
      </c>
      <c r="I117" s="6">
        <v>0</v>
      </c>
      <c r="J117" s="6">
        <v>0</v>
      </c>
      <c r="K117" s="5">
        <v>97882.996633402785</v>
      </c>
      <c r="L117" s="5">
        <v>11995.270246127688</v>
      </c>
      <c r="M117" s="17">
        <v>169071.2450242234</v>
      </c>
      <c r="N117" s="32"/>
      <c r="O117" s="41" t="s">
        <v>99</v>
      </c>
      <c r="P117" s="42">
        <v>5108.9507814834251</v>
      </c>
      <c r="Q117" s="5">
        <v>39556.280623711769</v>
      </c>
      <c r="R117" s="5">
        <v>13536.680974295708</v>
      </c>
      <c r="S117" s="5">
        <v>2445.2477895271236</v>
      </c>
      <c r="T117" s="17">
        <v>60647.160169018032</v>
      </c>
      <c r="U117" s="32"/>
      <c r="V117" s="41" t="s">
        <v>99</v>
      </c>
      <c r="W117" s="42">
        <v>0</v>
      </c>
      <c r="X117" s="5">
        <v>0</v>
      </c>
      <c r="Y117" s="5">
        <v>3332.5111851812317</v>
      </c>
      <c r="Z117" s="5">
        <v>37.965316612689875</v>
      </c>
      <c r="AA117" s="17">
        <v>3370.4765017939217</v>
      </c>
    </row>
    <row r="118" spans="1:27" x14ac:dyDescent="0.2">
      <c r="A118" s="114">
        <v>8</v>
      </c>
      <c r="B118" s="114">
        <v>30</v>
      </c>
      <c r="C118" s="114">
        <v>40</v>
      </c>
      <c r="D118" s="114">
        <v>8</v>
      </c>
      <c r="E118" s="34" t="s">
        <v>38</v>
      </c>
      <c r="F118" s="35">
        <v>19818.903459451507</v>
      </c>
      <c r="G118" s="35">
        <v>1565.9311106501</v>
      </c>
      <c r="H118" s="35">
        <v>0</v>
      </c>
      <c r="I118" s="35">
        <v>0</v>
      </c>
      <c r="J118" s="35">
        <v>0</v>
      </c>
      <c r="K118" s="35">
        <v>58166.925263659075</v>
      </c>
      <c r="L118" s="35">
        <v>425.85383869319992</v>
      </c>
      <c r="M118" s="44">
        <v>79977.613672453881</v>
      </c>
      <c r="N118" s="32"/>
      <c r="O118" s="34" t="s">
        <v>38</v>
      </c>
      <c r="P118" s="35">
        <v>0</v>
      </c>
      <c r="Q118" s="35">
        <v>38152.495532246176</v>
      </c>
      <c r="R118" s="35">
        <v>361.70386071360008</v>
      </c>
      <c r="S118" s="35">
        <v>0</v>
      </c>
      <c r="T118" s="44">
        <v>38514.199392959774</v>
      </c>
      <c r="U118" s="32"/>
      <c r="V118" s="34" t="s">
        <v>38</v>
      </c>
      <c r="W118" s="36">
        <v>0</v>
      </c>
      <c r="X118" s="35">
        <v>0</v>
      </c>
      <c r="Y118" s="35">
        <v>1849.1584902361001</v>
      </c>
      <c r="Z118" s="35">
        <v>0</v>
      </c>
      <c r="AA118" s="44">
        <v>1849.1584902361001</v>
      </c>
    </row>
    <row r="119" spans="1:27" x14ac:dyDescent="0.2">
      <c r="A119" s="114">
        <v>9</v>
      </c>
      <c r="B119" s="114">
        <v>31</v>
      </c>
      <c r="C119" s="114">
        <v>41</v>
      </c>
      <c r="D119" s="114">
        <v>9</v>
      </c>
      <c r="E119" s="34" t="s">
        <v>39</v>
      </c>
      <c r="F119" s="35">
        <v>7023.8812129606331</v>
      </c>
      <c r="G119" s="35">
        <v>1194.1824174302196</v>
      </c>
      <c r="H119" s="35">
        <v>0</v>
      </c>
      <c r="I119" s="35">
        <v>0</v>
      </c>
      <c r="J119" s="35">
        <v>0</v>
      </c>
      <c r="K119" s="35">
        <v>14082.008365519761</v>
      </c>
      <c r="L119" s="35">
        <v>10984.055818854044</v>
      </c>
      <c r="M119" s="44">
        <v>33284.127814764659</v>
      </c>
      <c r="N119" s="32"/>
      <c r="O119" s="34" t="s">
        <v>39</v>
      </c>
      <c r="P119" s="35">
        <v>580.65405033478316</v>
      </c>
      <c r="Q119" s="35">
        <v>517.19844878568426</v>
      </c>
      <c r="R119" s="35">
        <v>11556.920103472123</v>
      </c>
      <c r="S119" s="35">
        <v>71.206493837138851</v>
      </c>
      <c r="T119" s="44">
        <v>12725.979096429728</v>
      </c>
      <c r="U119" s="32"/>
      <c r="V119" s="34" t="s">
        <v>39</v>
      </c>
      <c r="W119" s="36">
        <v>0</v>
      </c>
      <c r="X119" s="35">
        <v>0</v>
      </c>
      <c r="Y119" s="35">
        <v>889.79609226782429</v>
      </c>
      <c r="Z119" s="35">
        <v>25.752925156989871</v>
      </c>
      <c r="AA119" s="44">
        <v>915.54901742481411</v>
      </c>
    </row>
    <row r="120" spans="1:27" x14ac:dyDescent="0.2">
      <c r="A120" s="114">
        <v>28</v>
      </c>
      <c r="B120" s="114">
        <v>32</v>
      </c>
      <c r="C120" s="114">
        <v>42</v>
      </c>
      <c r="D120" s="114">
        <v>28</v>
      </c>
      <c r="E120" s="34" t="s">
        <v>40</v>
      </c>
      <c r="F120" s="35">
        <v>13197.551980697403</v>
      </c>
      <c r="G120" s="35">
        <v>12078.471792135795</v>
      </c>
      <c r="H120" s="35">
        <v>0</v>
      </c>
      <c r="I120" s="35">
        <v>0</v>
      </c>
      <c r="J120" s="35">
        <v>0</v>
      </c>
      <c r="K120" s="35">
        <v>16470.043112948093</v>
      </c>
      <c r="L120" s="35">
        <v>298.53191332300008</v>
      </c>
      <c r="M120" s="44">
        <v>42044.598799104293</v>
      </c>
      <c r="N120" s="32"/>
      <c r="O120" s="34" t="s">
        <v>40</v>
      </c>
      <c r="P120" s="35">
        <v>3997.2703371524003</v>
      </c>
      <c r="Q120" s="35">
        <v>87.113984668200004</v>
      </c>
      <c r="R120" s="35">
        <v>282.73121634560005</v>
      </c>
      <c r="S120" s="35">
        <v>1298.3493269467997</v>
      </c>
      <c r="T120" s="44">
        <v>5665.4648651130001</v>
      </c>
      <c r="U120" s="32"/>
      <c r="V120" s="34" t="s">
        <v>40</v>
      </c>
      <c r="W120" s="36">
        <v>0</v>
      </c>
      <c r="X120" s="35">
        <v>0</v>
      </c>
      <c r="Y120" s="35">
        <v>561.95296961820009</v>
      </c>
      <c r="Z120" s="35">
        <v>0</v>
      </c>
      <c r="AA120" s="44">
        <v>561.95296961820009</v>
      </c>
    </row>
    <row r="121" spans="1:27" x14ac:dyDescent="0.2">
      <c r="A121" s="114">
        <v>34</v>
      </c>
      <c r="B121" s="114">
        <v>33</v>
      </c>
      <c r="C121" s="114">
        <v>43</v>
      </c>
      <c r="D121" s="114">
        <v>34</v>
      </c>
      <c r="E121" s="34" t="s">
        <v>41</v>
      </c>
      <c r="F121" s="35">
        <v>2556.9144937961</v>
      </c>
      <c r="G121" s="35">
        <v>3.522337864799999</v>
      </c>
      <c r="H121" s="35">
        <v>0</v>
      </c>
      <c r="I121" s="35">
        <v>0</v>
      </c>
      <c r="J121" s="35">
        <v>0</v>
      </c>
      <c r="K121" s="35">
        <v>8745.5183845686006</v>
      </c>
      <c r="L121" s="35">
        <v>98.267446484000004</v>
      </c>
      <c r="M121" s="44">
        <v>11404.222662713501</v>
      </c>
      <c r="N121" s="32"/>
      <c r="O121" s="34" t="s">
        <v>41</v>
      </c>
      <c r="P121" s="35">
        <v>0</v>
      </c>
      <c r="Q121" s="35">
        <v>244.0489227315</v>
      </c>
      <c r="R121" s="35">
        <v>830.55294513609999</v>
      </c>
      <c r="S121" s="35">
        <v>0</v>
      </c>
      <c r="T121" s="44">
        <v>1074.6018678676</v>
      </c>
      <c r="U121" s="32"/>
      <c r="V121" s="34" t="s">
        <v>41</v>
      </c>
      <c r="W121" s="36">
        <v>0</v>
      </c>
      <c r="X121" s="35">
        <v>0</v>
      </c>
      <c r="Y121" s="35">
        <v>20.247951405600006</v>
      </c>
      <c r="Z121" s="35">
        <v>12.212391455700002</v>
      </c>
      <c r="AA121" s="44">
        <v>32.460342861300006</v>
      </c>
    </row>
    <row r="122" spans="1:27" x14ac:dyDescent="0.2">
      <c r="A122" s="114">
        <v>35</v>
      </c>
      <c r="B122" s="114">
        <v>34</v>
      </c>
      <c r="C122" s="114">
        <v>44</v>
      </c>
      <c r="D122" s="114">
        <v>35</v>
      </c>
      <c r="E122" s="34" t="s">
        <v>42</v>
      </c>
      <c r="F122" s="35">
        <v>873.28749800821299</v>
      </c>
      <c r="G122" s="35">
        <v>880.33184169817548</v>
      </c>
      <c r="H122" s="35">
        <v>0</v>
      </c>
      <c r="I122" s="35">
        <v>0</v>
      </c>
      <c r="J122" s="35">
        <v>0</v>
      </c>
      <c r="K122" s="35">
        <v>418.50150670727254</v>
      </c>
      <c r="L122" s="35">
        <v>188.56122877344413</v>
      </c>
      <c r="M122" s="44">
        <v>2360.6820751871055</v>
      </c>
      <c r="N122" s="32"/>
      <c r="O122" s="34" t="s">
        <v>42</v>
      </c>
      <c r="P122" s="35">
        <v>531.02639399624184</v>
      </c>
      <c r="Q122" s="35">
        <v>555.4237352802129</v>
      </c>
      <c r="R122" s="35">
        <v>504.77284862828458</v>
      </c>
      <c r="S122" s="35">
        <v>1075.691968743185</v>
      </c>
      <c r="T122" s="44">
        <v>2666.9149466479244</v>
      </c>
      <c r="U122" s="32"/>
      <c r="V122" s="34" t="s">
        <v>42</v>
      </c>
      <c r="W122" s="36">
        <v>0</v>
      </c>
      <c r="X122" s="35">
        <v>0</v>
      </c>
      <c r="Y122" s="35">
        <v>11.355681653506878</v>
      </c>
      <c r="Z122" s="35">
        <v>0</v>
      </c>
      <c r="AA122" s="44">
        <v>11.355681653506878</v>
      </c>
    </row>
    <row r="123" spans="1:27" ht="12" x14ac:dyDescent="0.25">
      <c r="A123" s="114">
        <v>67</v>
      </c>
      <c r="B123" s="114">
        <v>67</v>
      </c>
      <c r="C123" s="114">
        <v>45</v>
      </c>
      <c r="D123" s="114">
        <v>67</v>
      </c>
      <c r="E123" s="31"/>
      <c r="F123" s="11"/>
      <c r="G123" s="12"/>
      <c r="H123" s="13"/>
      <c r="I123" s="13"/>
      <c r="J123" s="13"/>
      <c r="K123" s="12"/>
      <c r="L123" s="12"/>
      <c r="M123" s="49"/>
      <c r="O123" s="31"/>
      <c r="P123" s="48"/>
      <c r="Q123" s="12"/>
      <c r="R123" s="12"/>
      <c r="S123" s="12"/>
      <c r="T123" s="49"/>
      <c r="V123" s="31"/>
      <c r="W123" s="48"/>
      <c r="X123" s="12"/>
      <c r="Y123" s="12"/>
      <c r="Z123" s="12"/>
      <c r="AA123" s="49"/>
    </row>
    <row r="124" spans="1:27" ht="12" x14ac:dyDescent="0.25">
      <c r="A124" s="153">
        <v>49</v>
      </c>
      <c r="B124" s="153">
        <v>16</v>
      </c>
      <c r="C124" s="153">
        <v>46</v>
      </c>
      <c r="D124" s="153">
        <v>54</v>
      </c>
      <c r="E124" s="41" t="s">
        <v>98</v>
      </c>
      <c r="F124" s="4">
        <v>7602.9247168176853</v>
      </c>
      <c r="G124" s="5">
        <v>23823.312764001541</v>
      </c>
      <c r="H124" s="6">
        <v>207.65966509775927</v>
      </c>
      <c r="I124" s="5">
        <v>185.50597218732324</v>
      </c>
      <c r="J124" s="6">
        <v>0</v>
      </c>
      <c r="K124" s="5">
        <v>23776.443657110533</v>
      </c>
      <c r="L124" s="5">
        <v>31350.55824113117</v>
      </c>
      <c r="M124" s="17">
        <v>86946.40501634602</v>
      </c>
      <c r="N124" s="32"/>
      <c r="O124" s="41" t="s">
        <v>98</v>
      </c>
      <c r="P124" s="42">
        <v>4573.4355016693798</v>
      </c>
      <c r="Q124" s="5">
        <v>30632.112103028165</v>
      </c>
      <c r="R124" s="5">
        <v>6980.0946227999166</v>
      </c>
      <c r="S124" s="5">
        <v>2355.6162067742998</v>
      </c>
      <c r="T124" s="17">
        <v>44541.25843427176</v>
      </c>
      <c r="U124" s="32"/>
      <c r="V124" s="41" t="s">
        <v>98</v>
      </c>
      <c r="W124" s="42">
        <v>0</v>
      </c>
      <c r="X124" s="5">
        <v>8.9455161901137288</v>
      </c>
      <c r="Y124" s="5">
        <v>2402.4986120135118</v>
      </c>
      <c r="Z124" s="5">
        <v>557.4197936105395</v>
      </c>
      <c r="AA124" s="17">
        <v>2968.8639218141652</v>
      </c>
    </row>
    <row r="125" spans="1:27" x14ac:dyDescent="0.2">
      <c r="A125" s="114">
        <v>4</v>
      </c>
      <c r="B125" s="114">
        <v>13</v>
      </c>
      <c r="C125" s="114">
        <v>47</v>
      </c>
      <c r="D125" s="114">
        <v>4</v>
      </c>
      <c r="E125" s="34" t="s">
        <v>43</v>
      </c>
      <c r="F125" s="35">
        <v>3930.2320152210405</v>
      </c>
      <c r="G125" s="35">
        <v>13705.695949428689</v>
      </c>
      <c r="H125" s="35">
        <v>90.315146752452009</v>
      </c>
      <c r="I125" s="35">
        <v>185.50597218732324</v>
      </c>
      <c r="J125" s="35">
        <v>0</v>
      </c>
      <c r="K125" s="35">
        <v>3040.6651055313723</v>
      </c>
      <c r="L125" s="35">
        <v>4709.4895710757673</v>
      </c>
      <c r="M125" s="44">
        <v>25661.903760196645</v>
      </c>
      <c r="N125" s="32"/>
      <c r="O125" s="34" t="s">
        <v>43</v>
      </c>
      <c r="P125" s="35">
        <v>866.9522745773769</v>
      </c>
      <c r="Q125" s="35">
        <v>12839.46349705699</v>
      </c>
      <c r="R125" s="35">
        <v>2428.3981665137389</v>
      </c>
      <c r="S125" s="35">
        <v>319.81673980209979</v>
      </c>
      <c r="T125" s="44">
        <v>16454.630677950205</v>
      </c>
      <c r="U125" s="32"/>
      <c r="V125" s="34" t="s">
        <v>43</v>
      </c>
      <c r="W125" s="36">
        <v>0</v>
      </c>
      <c r="X125" s="35">
        <v>0</v>
      </c>
      <c r="Y125" s="35">
        <v>455.40987021728631</v>
      </c>
      <c r="Z125" s="35">
        <v>462.03910164971415</v>
      </c>
      <c r="AA125" s="44">
        <v>917.44897186700041</v>
      </c>
    </row>
    <row r="126" spans="1:27" x14ac:dyDescent="0.2">
      <c r="A126" s="114">
        <v>14</v>
      </c>
      <c r="B126" s="114">
        <v>14</v>
      </c>
      <c r="C126" s="114">
        <v>48</v>
      </c>
      <c r="D126" s="114">
        <v>14</v>
      </c>
      <c r="E126" s="34" t="s">
        <v>44</v>
      </c>
      <c r="F126" s="35">
        <v>3036.4001405491445</v>
      </c>
      <c r="G126" s="35">
        <v>1348.5272805876486</v>
      </c>
      <c r="H126" s="35">
        <v>0</v>
      </c>
      <c r="I126" s="35">
        <v>0</v>
      </c>
      <c r="J126" s="35">
        <v>0</v>
      </c>
      <c r="K126" s="35">
        <v>20655.963927576759</v>
      </c>
      <c r="L126" s="35">
        <v>24420.855632562605</v>
      </c>
      <c r="M126" s="44">
        <v>49461.746981276156</v>
      </c>
      <c r="N126" s="32"/>
      <c r="O126" s="34" t="s">
        <v>44</v>
      </c>
      <c r="P126" s="35">
        <v>91.270148379103532</v>
      </c>
      <c r="Q126" s="35">
        <v>3039.9810563851756</v>
      </c>
      <c r="R126" s="35">
        <v>307.32182101287532</v>
      </c>
      <c r="S126" s="35">
        <v>0</v>
      </c>
      <c r="T126" s="44">
        <v>3438.5730257771543</v>
      </c>
      <c r="U126" s="32"/>
      <c r="V126" s="34" t="s">
        <v>44</v>
      </c>
      <c r="W126" s="36">
        <v>0</v>
      </c>
      <c r="X126" s="35">
        <v>8.9455161901137288</v>
      </c>
      <c r="Y126" s="35">
        <v>1843.4599811578257</v>
      </c>
      <c r="Z126" s="35">
        <v>95.380691960825345</v>
      </c>
      <c r="AA126" s="44">
        <v>1947.7861893087647</v>
      </c>
    </row>
    <row r="127" spans="1:27" x14ac:dyDescent="0.2">
      <c r="A127" s="114">
        <v>36</v>
      </c>
      <c r="B127" s="114">
        <v>15</v>
      </c>
      <c r="C127" s="114">
        <v>49</v>
      </c>
      <c r="D127" s="114">
        <v>36</v>
      </c>
      <c r="E127" s="34" t="s">
        <v>45</v>
      </c>
      <c r="F127" s="35">
        <v>636.29256104750016</v>
      </c>
      <c r="G127" s="35">
        <v>8769.0895339852032</v>
      </c>
      <c r="H127" s="35">
        <v>117.34451834530725</v>
      </c>
      <c r="I127" s="35">
        <v>0</v>
      </c>
      <c r="J127" s="35">
        <v>0</v>
      </c>
      <c r="K127" s="35">
        <v>79.814624002399995</v>
      </c>
      <c r="L127" s="35">
        <v>2220.2130374928001</v>
      </c>
      <c r="M127" s="44">
        <v>11822.75427487321</v>
      </c>
      <c r="N127" s="32"/>
      <c r="O127" s="34" t="s">
        <v>45</v>
      </c>
      <c r="P127" s="35">
        <v>3615.2130787128995</v>
      </c>
      <c r="Q127" s="35">
        <v>14752.667549586</v>
      </c>
      <c r="R127" s="35">
        <v>4244.3746352733024</v>
      </c>
      <c r="S127" s="35">
        <v>2035.7994669722002</v>
      </c>
      <c r="T127" s="44">
        <v>24648.054730544402</v>
      </c>
      <c r="U127" s="32"/>
      <c r="V127" s="34" t="s">
        <v>45</v>
      </c>
      <c r="W127" s="36">
        <v>0</v>
      </c>
      <c r="X127" s="35">
        <v>0</v>
      </c>
      <c r="Y127" s="35">
        <v>103.62876063839995</v>
      </c>
      <c r="Z127" s="35">
        <v>0</v>
      </c>
      <c r="AA127" s="44">
        <v>103.62876063839995</v>
      </c>
    </row>
    <row r="128" spans="1:27" ht="12" x14ac:dyDescent="0.25">
      <c r="A128" s="114">
        <v>68</v>
      </c>
      <c r="B128" s="114">
        <v>68</v>
      </c>
      <c r="C128" s="114">
        <v>50</v>
      </c>
      <c r="D128" s="114">
        <v>68</v>
      </c>
      <c r="E128" s="38"/>
      <c r="F128" s="7"/>
      <c r="G128" s="3"/>
      <c r="H128" s="15"/>
      <c r="I128" s="3"/>
      <c r="J128" s="15"/>
      <c r="K128" s="3"/>
      <c r="L128" s="3"/>
      <c r="M128" s="45"/>
      <c r="O128" s="38"/>
      <c r="P128" s="40"/>
      <c r="Q128" s="3"/>
      <c r="R128" s="3"/>
      <c r="S128" s="3"/>
      <c r="T128" s="45"/>
      <c r="V128" s="38"/>
      <c r="W128" s="40"/>
      <c r="X128" s="3"/>
      <c r="Y128" s="3"/>
      <c r="Z128" s="3"/>
      <c r="AA128" s="45"/>
    </row>
    <row r="129" spans="1:27" ht="12" x14ac:dyDescent="0.25">
      <c r="A129" s="153">
        <v>55</v>
      </c>
      <c r="B129" s="153">
        <v>44</v>
      </c>
      <c r="C129" s="153">
        <v>51</v>
      </c>
      <c r="D129" s="153">
        <v>55</v>
      </c>
      <c r="E129" s="41" t="s">
        <v>97</v>
      </c>
      <c r="F129" s="4">
        <v>56269.00718451108</v>
      </c>
      <c r="G129" s="5">
        <v>4212.0728122246564</v>
      </c>
      <c r="H129" s="6">
        <v>82.976129678446355</v>
      </c>
      <c r="I129" s="6">
        <v>0</v>
      </c>
      <c r="J129" s="6">
        <v>0</v>
      </c>
      <c r="K129" s="5">
        <v>151615.55591304493</v>
      </c>
      <c r="L129" s="5">
        <v>4872.231522966852</v>
      </c>
      <c r="M129" s="17">
        <v>217051.84356242596</v>
      </c>
      <c r="N129" s="32"/>
      <c r="O129" s="41" t="s">
        <v>97</v>
      </c>
      <c r="P129" s="42">
        <v>0</v>
      </c>
      <c r="Q129" s="5">
        <v>7634.9591067249912</v>
      </c>
      <c r="R129" s="5">
        <v>738.57636160970014</v>
      </c>
      <c r="S129" s="5">
        <v>0</v>
      </c>
      <c r="T129" s="17">
        <v>8373.5354683346923</v>
      </c>
      <c r="U129" s="32"/>
      <c r="V129" s="41" t="s">
        <v>97</v>
      </c>
      <c r="W129" s="42">
        <v>0</v>
      </c>
      <c r="X129" s="5">
        <v>0</v>
      </c>
      <c r="Y129" s="5">
        <v>3696.5347731066927</v>
      </c>
      <c r="Z129" s="5">
        <v>186.68992858796997</v>
      </c>
      <c r="AA129" s="17">
        <v>3883.2247016946626</v>
      </c>
    </row>
    <row r="130" spans="1:27" x14ac:dyDescent="0.2">
      <c r="A130" s="114">
        <v>20</v>
      </c>
      <c r="B130" s="114">
        <v>40</v>
      </c>
      <c r="C130" s="114">
        <v>52</v>
      </c>
      <c r="D130" s="114">
        <v>20</v>
      </c>
      <c r="E130" s="34" t="s">
        <v>46</v>
      </c>
      <c r="F130" s="35">
        <v>13275.368418307808</v>
      </c>
      <c r="G130" s="35">
        <v>773.21895107360012</v>
      </c>
      <c r="H130" s="35">
        <v>0</v>
      </c>
      <c r="I130" s="35">
        <v>0</v>
      </c>
      <c r="J130" s="35">
        <v>0</v>
      </c>
      <c r="K130" s="35">
        <v>54128.941179928945</v>
      </c>
      <c r="L130" s="35">
        <v>2581.2079889266984</v>
      </c>
      <c r="M130" s="44">
        <v>70758.736538237063</v>
      </c>
      <c r="N130" s="32"/>
      <c r="O130" s="34" t="s">
        <v>46</v>
      </c>
      <c r="P130" s="35">
        <v>0</v>
      </c>
      <c r="Q130" s="35">
        <v>253.9073860071</v>
      </c>
      <c r="R130" s="35">
        <v>680.36917487770017</v>
      </c>
      <c r="S130" s="35">
        <v>0</v>
      </c>
      <c r="T130" s="44">
        <v>934.27656088480012</v>
      </c>
      <c r="U130" s="32"/>
      <c r="V130" s="34" t="s">
        <v>46</v>
      </c>
      <c r="W130" s="36">
        <v>0</v>
      </c>
      <c r="X130" s="35">
        <v>0</v>
      </c>
      <c r="Y130" s="35">
        <v>1796.2476266167005</v>
      </c>
      <c r="Z130" s="35">
        <v>29.392528310799996</v>
      </c>
      <c r="AA130" s="44">
        <v>1825.6401549275004</v>
      </c>
    </row>
    <row r="131" spans="1:27" x14ac:dyDescent="0.2">
      <c r="A131" s="114">
        <v>29</v>
      </c>
      <c r="B131" s="114">
        <v>41</v>
      </c>
      <c r="C131" s="114">
        <v>53</v>
      </c>
      <c r="D131" s="114">
        <v>29</v>
      </c>
      <c r="E131" s="34" t="s">
        <v>47</v>
      </c>
      <c r="F131" s="35">
        <v>19999.507090022104</v>
      </c>
      <c r="G131" s="35">
        <v>3179.4891814450993</v>
      </c>
      <c r="H131" s="35">
        <v>82.976129678446355</v>
      </c>
      <c r="I131" s="35">
        <v>0</v>
      </c>
      <c r="J131" s="35">
        <v>0</v>
      </c>
      <c r="K131" s="35">
        <v>59904.241019293804</v>
      </c>
      <c r="L131" s="35">
        <v>2269.7405719678004</v>
      </c>
      <c r="M131" s="44">
        <v>85435.95399240726</v>
      </c>
      <c r="N131" s="32"/>
      <c r="O131" s="34" t="s">
        <v>47</v>
      </c>
      <c r="P131" s="35">
        <v>0</v>
      </c>
      <c r="Q131" s="35">
        <v>5323.9030099330066</v>
      </c>
      <c r="R131" s="35">
        <v>58.207186732000011</v>
      </c>
      <c r="S131" s="35">
        <v>0</v>
      </c>
      <c r="T131" s="44">
        <v>5382.1101966650067</v>
      </c>
      <c r="U131" s="32"/>
      <c r="V131" s="34" t="s">
        <v>47</v>
      </c>
      <c r="W131" s="36">
        <v>0</v>
      </c>
      <c r="X131" s="35">
        <v>0</v>
      </c>
      <c r="Y131" s="35">
        <v>688.75781742729998</v>
      </c>
      <c r="Z131" s="35">
        <v>9.5067456455999952</v>
      </c>
      <c r="AA131" s="44">
        <v>698.26456307289993</v>
      </c>
    </row>
    <row r="132" spans="1:27" x14ac:dyDescent="0.2">
      <c r="A132" s="114">
        <v>39</v>
      </c>
      <c r="B132" s="114">
        <v>42</v>
      </c>
      <c r="C132" s="114">
        <v>54</v>
      </c>
      <c r="D132" s="114">
        <v>39</v>
      </c>
      <c r="E132" s="34" t="s">
        <v>48</v>
      </c>
      <c r="F132" s="35">
        <v>18250.526564882501</v>
      </c>
      <c r="G132" s="35">
        <v>118.22381753941548</v>
      </c>
      <c r="H132" s="35">
        <v>0</v>
      </c>
      <c r="I132" s="35">
        <v>0</v>
      </c>
      <c r="J132" s="35">
        <v>0</v>
      </c>
      <c r="K132" s="35">
        <v>11997.616905788982</v>
      </c>
      <c r="L132" s="35">
        <v>0</v>
      </c>
      <c r="M132" s="44">
        <v>30366.367288210899</v>
      </c>
      <c r="N132" s="32"/>
      <c r="O132" s="34" t="s">
        <v>48</v>
      </c>
      <c r="P132" s="35">
        <v>0</v>
      </c>
      <c r="Q132" s="35">
        <v>1617.0092959496073</v>
      </c>
      <c r="R132" s="35">
        <v>0</v>
      </c>
      <c r="S132" s="35">
        <v>0</v>
      </c>
      <c r="T132" s="44">
        <v>1617.0092959496073</v>
      </c>
      <c r="U132" s="32"/>
      <c r="V132" s="34" t="s">
        <v>48</v>
      </c>
      <c r="W132" s="36">
        <v>0</v>
      </c>
      <c r="X132" s="35">
        <v>0</v>
      </c>
      <c r="Y132" s="35">
        <v>572.44169244079353</v>
      </c>
      <c r="Z132" s="35">
        <v>147.79065463156996</v>
      </c>
      <c r="AA132" s="44">
        <v>720.2323470723635</v>
      </c>
    </row>
    <row r="133" spans="1:27" x14ac:dyDescent="0.2">
      <c r="A133" s="114">
        <v>45</v>
      </c>
      <c r="B133" s="114">
        <v>43</v>
      </c>
      <c r="C133" s="114">
        <v>55</v>
      </c>
      <c r="D133" s="114">
        <v>45</v>
      </c>
      <c r="E133" s="34" t="s">
        <v>49</v>
      </c>
      <c r="F133" s="35">
        <v>4743.6051112986715</v>
      </c>
      <c r="G133" s="35">
        <v>141.14086216654147</v>
      </c>
      <c r="H133" s="35">
        <v>0</v>
      </c>
      <c r="I133" s="35">
        <v>0</v>
      </c>
      <c r="J133" s="35">
        <v>0</v>
      </c>
      <c r="K133" s="35">
        <v>25584.756808033206</v>
      </c>
      <c r="L133" s="35">
        <v>21.282962072352809</v>
      </c>
      <c r="M133" s="44">
        <v>30490.785743570774</v>
      </c>
      <c r="N133" s="32"/>
      <c r="O133" s="34" t="s">
        <v>49</v>
      </c>
      <c r="P133" s="35">
        <v>0</v>
      </c>
      <c r="Q133" s="35">
        <v>440.13941483527731</v>
      </c>
      <c r="R133" s="35">
        <v>0</v>
      </c>
      <c r="S133" s="35">
        <v>0</v>
      </c>
      <c r="T133" s="44">
        <v>440.13941483527731</v>
      </c>
      <c r="U133" s="32"/>
      <c r="V133" s="34" t="s">
        <v>49</v>
      </c>
      <c r="W133" s="36">
        <v>0</v>
      </c>
      <c r="X133" s="35">
        <v>0</v>
      </c>
      <c r="Y133" s="35">
        <v>639.08763662189858</v>
      </c>
      <c r="Z133" s="35">
        <v>0</v>
      </c>
      <c r="AA133" s="44">
        <v>639.08763662189858</v>
      </c>
    </row>
    <row r="134" spans="1:27" ht="12" x14ac:dyDescent="0.25">
      <c r="A134" s="114">
        <v>69</v>
      </c>
      <c r="B134" s="114">
        <v>69</v>
      </c>
      <c r="C134" s="114">
        <v>56</v>
      </c>
      <c r="D134" s="114">
        <v>69</v>
      </c>
      <c r="E134" s="31"/>
      <c r="F134" s="11"/>
      <c r="G134" s="12"/>
      <c r="H134" s="13"/>
      <c r="I134" s="13"/>
      <c r="J134" s="13"/>
      <c r="K134" s="12"/>
      <c r="L134" s="12"/>
      <c r="M134" s="49"/>
      <c r="O134" s="31"/>
      <c r="P134" s="48"/>
      <c r="Q134" s="12"/>
      <c r="R134" s="12"/>
      <c r="S134" s="12"/>
      <c r="T134" s="49"/>
      <c r="V134" s="31"/>
      <c r="W134" s="48"/>
      <c r="X134" s="12"/>
      <c r="Y134" s="12"/>
      <c r="Z134" s="12"/>
      <c r="AA134" s="49"/>
    </row>
    <row r="135" spans="1:27" ht="12" x14ac:dyDescent="0.25">
      <c r="A135" s="153">
        <v>58</v>
      </c>
      <c r="B135" s="153">
        <v>58</v>
      </c>
      <c r="C135" s="153">
        <v>57</v>
      </c>
      <c r="D135" s="153">
        <v>56</v>
      </c>
      <c r="E135" s="41" t="s">
        <v>96</v>
      </c>
      <c r="F135" s="4">
        <v>12565.10164996952</v>
      </c>
      <c r="G135" s="5">
        <v>29431.424944212973</v>
      </c>
      <c r="H135" s="6">
        <v>283.28187112094236</v>
      </c>
      <c r="I135" s="6">
        <v>17.22483558459442</v>
      </c>
      <c r="J135" s="6">
        <v>0</v>
      </c>
      <c r="K135" s="5">
        <v>13298.039906179438</v>
      </c>
      <c r="L135" s="5">
        <v>11754.941451554972</v>
      </c>
      <c r="M135" s="17">
        <v>67350.014658622444</v>
      </c>
      <c r="N135" s="32"/>
      <c r="O135" s="41" t="s">
        <v>96</v>
      </c>
      <c r="P135" s="42">
        <v>2828.728856082907</v>
      </c>
      <c r="Q135" s="5">
        <v>8011.2500816627253</v>
      </c>
      <c r="R135" s="5">
        <v>440.77422134638658</v>
      </c>
      <c r="S135" s="5">
        <v>182.5521107034217</v>
      </c>
      <c r="T135" s="17">
        <v>11463.305269795441</v>
      </c>
      <c r="U135" s="32"/>
      <c r="V135" s="41" t="s">
        <v>96</v>
      </c>
      <c r="W135" s="42">
        <v>1879.4491023521632</v>
      </c>
      <c r="X135" s="5">
        <v>25.146675237795755</v>
      </c>
      <c r="Y135" s="5">
        <v>1755.141374225258</v>
      </c>
      <c r="Z135" s="5">
        <v>613.18347885468074</v>
      </c>
      <c r="AA135" s="17">
        <v>4272.9206306698979</v>
      </c>
    </row>
    <row r="136" spans="1:27" x14ac:dyDescent="0.2">
      <c r="A136" s="114">
        <v>3</v>
      </c>
      <c r="B136" s="114">
        <v>54</v>
      </c>
      <c r="C136" s="114">
        <v>58</v>
      </c>
      <c r="D136" s="114">
        <v>3</v>
      </c>
      <c r="E136" s="34" t="s">
        <v>50</v>
      </c>
      <c r="F136" s="35">
        <v>3687.2481919764</v>
      </c>
      <c r="G136" s="35">
        <v>3349.7575647295002</v>
      </c>
      <c r="H136" s="35">
        <v>69.554707493699993</v>
      </c>
      <c r="I136" s="35">
        <v>0</v>
      </c>
      <c r="J136" s="35">
        <v>0</v>
      </c>
      <c r="K136" s="35">
        <v>2602.9718612760003</v>
      </c>
      <c r="L136" s="35">
        <v>1967.5689102475001</v>
      </c>
      <c r="M136" s="44">
        <v>11677.101235723101</v>
      </c>
      <c r="N136" s="32"/>
      <c r="O136" s="34" t="s">
        <v>50</v>
      </c>
      <c r="P136" s="35">
        <v>0</v>
      </c>
      <c r="Q136" s="35">
        <v>1437.1843549843995</v>
      </c>
      <c r="R136" s="35">
        <v>57.901311660299996</v>
      </c>
      <c r="S136" s="35">
        <v>0</v>
      </c>
      <c r="T136" s="44">
        <v>1495.0856666446996</v>
      </c>
      <c r="U136" s="32"/>
      <c r="V136" s="34" t="s">
        <v>50</v>
      </c>
      <c r="W136" s="36">
        <v>65.414147882000023</v>
      </c>
      <c r="X136" s="35">
        <v>0</v>
      </c>
      <c r="Y136" s="35">
        <v>0</v>
      </c>
      <c r="Z136" s="35">
        <v>72.238106037599991</v>
      </c>
      <c r="AA136" s="44">
        <v>137.65225391960001</v>
      </c>
    </row>
    <row r="137" spans="1:27" x14ac:dyDescent="0.2">
      <c r="A137" s="114">
        <v>21</v>
      </c>
      <c r="B137" s="114">
        <v>55</v>
      </c>
      <c r="C137" s="114">
        <v>59</v>
      </c>
      <c r="D137" s="114">
        <v>21</v>
      </c>
      <c r="E137" s="34" t="s">
        <v>51</v>
      </c>
      <c r="F137" s="35">
        <v>1815.4164807327932</v>
      </c>
      <c r="G137" s="35">
        <v>14150.698937091964</v>
      </c>
      <c r="H137" s="35">
        <v>70.298587407692736</v>
      </c>
      <c r="I137" s="35">
        <v>0</v>
      </c>
      <c r="J137" s="35">
        <v>0</v>
      </c>
      <c r="K137" s="35">
        <v>6484.6526539080896</v>
      </c>
      <c r="L137" s="35">
        <v>5067.2208231348141</v>
      </c>
      <c r="M137" s="44">
        <v>27588.287482275351</v>
      </c>
      <c r="N137" s="32"/>
      <c r="O137" s="34" t="s">
        <v>51</v>
      </c>
      <c r="P137" s="35">
        <v>0</v>
      </c>
      <c r="Q137" s="35">
        <v>1567.4069441234617</v>
      </c>
      <c r="R137" s="35">
        <v>39.099138173843528</v>
      </c>
      <c r="S137" s="35">
        <v>157.12234870944053</v>
      </c>
      <c r="T137" s="44">
        <v>1763.6284310067458</v>
      </c>
      <c r="U137" s="32"/>
      <c r="V137" s="34" t="s">
        <v>51</v>
      </c>
      <c r="W137" s="36">
        <v>102.51227039275241</v>
      </c>
      <c r="X137" s="35">
        <v>5.8158834777126032</v>
      </c>
      <c r="Y137" s="35">
        <v>913.86676932218177</v>
      </c>
      <c r="Z137" s="35">
        <v>48.768076750002301</v>
      </c>
      <c r="AA137" s="44">
        <v>1070.962999942649</v>
      </c>
    </row>
    <row r="138" spans="1:27" x14ac:dyDescent="0.2">
      <c r="A138" s="114">
        <v>33</v>
      </c>
      <c r="B138" s="114">
        <v>56</v>
      </c>
      <c r="C138" s="114">
        <v>60</v>
      </c>
      <c r="D138" s="114">
        <v>33</v>
      </c>
      <c r="E138" s="34" t="s">
        <v>52</v>
      </c>
      <c r="F138" s="35">
        <v>4454.2678996611512</v>
      </c>
      <c r="G138" s="35">
        <v>2525.9517168522402</v>
      </c>
      <c r="H138" s="35">
        <v>0</v>
      </c>
      <c r="I138" s="35">
        <v>17.22483558459442</v>
      </c>
      <c r="J138" s="35">
        <v>0</v>
      </c>
      <c r="K138" s="35">
        <v>1267.565850938689</v>
      </c>
      <c r="L138" s="35">
        <v>2007.0808269129454</v>
      </c>
      <c r="M138" s="44">
        <v>10272.09112994962</v>
      </c>
      <c r="N138" s="32"/>
      <c r="O138" s="34" t="s">
        <v>52</v>
      </c>
      <c r="P138" s="35">
        <v>2828.728856082907</v>
      </c>
      <c r="Q138" s="35">
        <v>4279.9767832825864</v>
      </c>
      <c r="R138" s="35">
        <v>343.77377151224306</v>
      </c>
      <c r="S138" s="35">
        <v>0</v>
      </c>
      <c r="T138" s="44">
        <v>7452.479410877736</v>
      </c>
      <c r="U138" s="32"/>
      <c r="V138" s="34" t="s">
        <v>52</v>
      </c>
      <c r="W138" s="36">
        <v>21.419225665552293</v>
      </c>
      <c r="X138" s="35">
        <v>19.330791760083152</v>
      </c>
      <c r="Y138" s="35">
        <v>375.50645967886811</v>
      </c>
      <c r="Z138" s="35">
        <v>29.686190129523865</v>
      </c>
      <c r="AA138" s="44">
        <v>445.94266723402745</v>
      </c>
    </row>
    <row r="139" spans="1:27" x14ac:dyDescent="0.2">
      <c r="A139" s="114">
        <v>41</v>
      </c>
      <c r="B139" s="114">
        <v>57</v>
      </c>
      <c r="C139" s="114">
        <v>61</v>
      </c>
      <c r="D139" s="114">
        <v>41</v>
      </c>
      <c r="E139" s="34" t="s">
        <v>53</v>
      </c>
      <c r="F139" s="35">
        <v>2608.1690775991751</v>
      </c>
      <c r="G139" s="35">
        <v>9405.0167255392716</v>
      </c>
      <c r="H139" s="35">
        <v>143.42857621954965</v>
      </c>
      <c r="I139" s="35">
        <v>0</v>
      </c>
      <c r="J139" s="35">
        <v>0</v>
      </c>
      <c r="K139" s="35">
        <v>2942.849540056659</v>
      </c>
      <c r="L139" s="35">
        <v>2713.0708912597124</v>
      </c>
      <c r="M139" s="44">
        <v>17812.53481067437</v>
      </c>
      <c r="N139" s="32"/>
      <c r="O139" s="34" t="s">
        <v>53</v>
      </c>
      <c r="P139" s="35">
        <v>0</v>
      </c>
      <c r="Q139" s="35">
        <v>726.68199927227715</v>
      </c>
      <c r="R139" s="35">
        <v>0</v>
      </c>
      <c r="S139" s="35">
        <v>25.429761993981163</v>
      </c>
      <c r="T139" s="44">
        <v>752.11176126625833</v>
      </c>
      <c r="U139" s="32"/>
      <c r="V139" s="34" t="s">
        <v>53</v>
      </c>
      <c r="W139" s="36">
        <v>1690.1034584118586</v>
      </c>
      <c r="X139" s="35">
        <v>0</v>
      </c>
      <c r="Y139" s="35">
        <v>465.76814522420818</v>
      </c>
      <c r="Z139" s="35">
        <v>462.49110593755461</v>
      </c>
      <c r="AA139" s="44">
        <v>2618.362709573621</v>
      </c>
    </row>
    <row r="140" spans="1:27" ht="12" x14ac:dyDescent="0.25">
      <c r="A140" s="114">
        <v>70</v>
      </c>
      <c r="B140" s="114">
        <v>70</v>
      </c>
      <c r="C140" s="114">
        <v>62</v>
      </c>
      <c r="D140" s="114">
        <v>70</v>
      </c>
      <c r="E140" s="38"/>
      <c r="F140" s="7"/>
      <c r="G140" s="3"/>
      <c r="H140" s="8"/>
      <c r="I140" s="8"/>
      <c r="J140" s="8"/>
      <c r="K140" s="3"/>
      <c r="L140" s="3"/>
      <c r="M140" s="45"/>
      <c r="O140" s="38"/>
      <c r="P140" s="40"/>
      <c r="Q140" s="3"/>
      <c r="R140" s="3"/>
      <c r="S140" s="3"/>
      <c r="T140" s="45"/>
      <c r="V140" s="38"/>
      <c r="W140" s="40"/>
      <c r="X140" s="3"/>
      <c r="Y140" s="3"/>
      <c r="Z140" s="3"/>
      <c r="AA140" s="45"/>
    </row>
    <row r="141" spans="1:27" ht="12" x14ac:dyDescent="0.25">
      <c r="A141" s="153">
        <v>54</v>
      </c>
      <c r="B141" s="153">
        <v>39</v>
      </c>
      <c r="C141" s="153">
        <v>63</v>
      </c>
      <c r="D141" s="153">
        <v>57</v>
      </c>
      <c r="E141" s="41" t="s">
        <v>95</v>
      </c>
      <c r="F141" s="4">
        <v>4456.8632283948</v>
      </c>
      <c r="G141" s="5">
        <v>3582.7428351340004</v>
      </c>
      <c r="H141" s="6">
        <v>0</v>
      </c>
      <c r="I141" s="6">
        <v>333.32647375867089</v>
      </c>
      <c r="J141" s="6">
        <v>0</v>
      </c>
      <c r="K141" s="5">
        <v>4821.0465120289</v>
      </c>
      <c r="L141" s="5">
        <v>2950.0577904154002</v>
      </c>
      <c r="M141" s="17">
        <v>16144.036839731771</v>
      </c>
      <c r="N141" s="32"/>
      <c r="O141" s="41" t="s">
        <v>95</v>
      </c>
      <c r="P141" s="42">
        <v>2417.8759056053</v>
      </c>
      <c r="Q141" s="5">
        <v>14852.995323699297</v>
      </c>
      <c r="R141" s="5">
        <v>714.09631069000011</v>
      </c>
      <c r="S141" s="5">
        <v>2346.6833440543001</v>
      </c>
      <c r="T141" s="17">
        <v>20331.6508840489</v>
      </c>
      <c r="U141" s="32"/>
      <c r="V141" s="41" t="s">
        <v>95</v>
      </c>
      <c r="W141" s="42">
        <v>101.91439147560003</v>
      </c>
      <c r="X141" s="5">
        <v>363.2893568787</v>
      </c>
      <c r="Y141" s="5">
        <v>3029.8104977482008</v>
      </c>
      <c r="Z141" s="5">
        <v>1308.7753130667002</v>
      </c>
      <c r="AA141" s="17">
        <v>4803.7895591692013</v>
      </c>
    </row>
    <row r="142" spans="1:27" x14ac:dyDescent="0.2">
      <c r="A142" s="114">
        <v>10</v>
      </c>
      <c r="B142" s="114">
        <v>36</v>
      </c>
      <c r="C142" s="114">
        <v>64</v>
      </c>
      <c r="D142" s="114">
        <v>10</v>
      </c>
      <c r="E142" s="34" t="s">
        <v>54</v>
      </c>
      <c r="F142" s="35">
        <v>4456.8632283948</v>
      </c>
      <c r="G142" s="35">
        <v>2074.7081840582005</v>
      </c>
      <c r="H142" s="35">
        <v>0</v>
      </c>
      <c r="I142" s="35">
        <v>0</v>
      </c>
      <c r="J142" s="35">
        <v>0</v>
      </c>
      <c r="K142" s="35">
        <v>3609.9337861668996</v>
      </c>
      <c r="L142" s="35">
        <v>2213.348957707</v>
      </c>
      <c r="M142" s="44">
        <v>12354.854156326899</v>
      </c>
      <c r="N142" s="32"/>
      <c r="O142" s="34" t="s">
        <v>54</v>
      </c>
      <c r="P142" s="35">
        <v>1766.2502236999999</v>
      </c>
      <c r="Q142" s="35">
        <v>10434.9578097542</v>
      </c>
      <c r="R142" s="35">
        <v>0</v>
      </c>
      <c r="S142" s="35">
        <v>710.43795889599994</v>
      </c>
      <c r="T142" s="44">
        <v>12911.645992350201</v>
      </c>
      <c r="U142" s="32"/>
      <c r="V142" s="34" t="s">
        <v>54</v>
      </c>
      <c r="W142" s="36">
        <v>0</v>
      </c>
      <c r="X142" s="35">
        <v>236.2466639379</v>
      </c>
      <c r="Y142" s="35">
        <v>2729.1709354486006</v>
      </c>
      <c r="Z142" s="35">
        <v>524.70086371050013</v>
      </c>
      <c r="AA142" s="44">
        <v>3490.1184630970006</v>
      </c>
    </row>
    <row r="143" spans="1:27" x14ac:dyDescent="0.2">
      <c r="A143" s="114">
        <v>12</v>
      </c>
      <c r="B143" s="114">
        <v>37</v>
      </c>
      <c r="C143" s="114">
        <v>65</v>
      </c>
      <c r="D143" s="114">
        <v>12</v>
      </c>
      <c r="E143" s="34" t="s">
        <v>55</v>
      </c>
      <c r="F143" s="35">
        <v>0</v>
      </c>
      <c r="G143" s="35">
        <v>225.43196068440002</v>
      </c>
      <c r="H143" s="35">
        <v>0</v>
      </c>
      <c r="I143" s="35">
        <v>333.32647375867089</v>
      </c>
      <c r="J143" s="35">
        <v>0</v>
      </c>
      <c r="K143" s="35">
        <v>23.502201873600001</v>
      </c>
      <c r="L143" s="35">
        <v>184.99471324879997</v>
      </c>
      <c r="M143" s="44">
        <v>767.25534956547085</v>
      </c>
      <c r="N143" s="32"/>
      <c r="O143" s="34" t="s">
        <v>55</v>
      </c>
      <c r="P143" s="35">
        <v>71.780361434999989</v>
      </c>
      <c r="Q143" s="35">
        <v>2845.4692568336986</v>
      </c>
      <c r="R143" s="35">
        <v>667.29248255160007</v>
      </c>
      <c r="S143" s="35">
        <v>1608.2193562481002</v>
      </c>
      <c r="T143" s="44">
        <v>5192.7614570683991</v>
      </c>
      <c r="U143" s="32"/>
      <c r="V143" s="34" t="s">
        <v>55</v>
      </c>
      <c r="W143" s="36">
        <v>101.91439147560003</v>
      </c>
      <c r="X143" s="35">
        <v>127.04269294080001</v>
      </c>
      <c r="Y143" s="35">
        <v>150.87759743940003</v>
      </c>
      <c r="Z143" s="35">
        <v>663.94155653939993</v>
      </c>
      <c r="AA143" s="44">
        <v>1043.7762383951999</v>
      </c>
    </row>
    <row r="144" spans="1:27" x14ac:dyDescent="0.2">
      <c r="A144" s="114">
        <v>42</v>
      </c>
      <c r="B144" s="114">
        <v>38</v>
      </c>
      <c r="C144" s="114">
        <v>66</v>
      </c>
      <c r="D144" s="114">
        <v>42</v>
      </c>
      <c r="E144" s="34" t="s">
        <v>56</v>
      </c>
      <c r="F144" s="35">
        <v>0</v>
      </c>
      <c r="G144" s="35">
        <v>1282.6026903914001</v>
      </c>
      <c r="H144" s="35">
        <v>0</v>
      </c>
      <c r="I144" s="35">
        <v>0</v>
      </c>
      <c r="J144" s="35">
        <v>0</v>
      </c>
      <c r="K144" s="35">
        <v>1187.6105239884005</v>
      </c>
      <c r="L144" s="35">
        <v>551.71411945960006</v>
      </c>
      <c r="M144" s="44">
        <v>3021.9273338394009</v>
      </c>
      <c r="N144" s="32"/>
      <c r="O144" s="34" t="s">
        <v>56</v>
      </c>
      <c r="P144" s="35">
        <v>579.84532047029995</v>
      </c>
      <c r="Q144" s="35">
        <v>1572.5682571113996</v>
      </c>
      <c r="R144" s="35">
        <v>46.803828138400014</v>
      </c>
      <c r="S144" s="35">
        <v>28.026028910199994</v>
      </c>
      <c r="T144" s="44">
        <v>2227.2434346302994</v>
      </c>
      <c r="U144" s="32"/>
      <c r="V144" s="34" t="s">
        <v>56</v>
      </c>
      <c r="W144" s="36">
        <v>0</v>
      </c>
      <c r="X144" s="35">
        <v>0</v>
      </c>
      <c r="Y144" s="35">
        <v>149.76196486020001</v>
      </c>
      <c r="Z144" s="35">
        <v>120.13289281679999</v>
      </c>
      <c r="AA144" s="44">
        <v>269.894857677</v>
      </c>
    </row>
    <row r="145" spans="1:27" ht="12" x14ac:dyDescent="0.25">
      <c r="A145" s="114">
        <v>71</v>
      </c>
      <c r="B145" s="114">
        <v>71</v>
      </c>
      <c r="C145" s="114">
        <v>67</v>
      </c>
      <c r="D145" s="114">
        <v>71</v>
      </c>
      <c r="E145" s="38"/>
      <c r="F145" s="7"/>
      <c r="G145" s="3"/>
      <c r="H145" s="8"/>
      <c r="I145" s="8"/>
      <c r="J145" s="8"/>
      <c r="K145" s="3"/>
      <c r="L145" s="3"/>
      <c r="M145" s="45"/>
      <c r="O145" s="38"/>
      <c r="P145" s="40"/>
      <c r="Q145" s="3"/>
      <c r="R145" s="3"/>
      <c r="S145" s="3"/>
      <c r="T145" s="45"/>
      <c r="V145" s="38"/>
      <c r="W145" s="40"/>
      <c r="X145" s="3"/>
      <c r="Y145" s="3"/>
      <c r="Z145" s="3"/>
      <c r="AA145" s="45"/>
    </row>
    <row r="146" spans="1:27" ht="12" x14ac:dyDescent="0.25">
      <c r="A146" s="153">
        <v>47</v>
      </c>
      <c r="B146" s="153">
        <v>10</v>
      </c>
      <c r="C146" s="153">
        <v>68</v>
      </c>
      <c r="D146" s="153">
        <v>58</v>
      </c>
      <c r="E146" s="41" t="s">
        <v>94</v>
      </c>
      <c r="F146" s="4">
        <v>1602.9906981540194</v>
      </c>
      <c r="G146" s="5">
        <v>3928.8270541948614</v>
      </c>
      <c r="H146" s="6">
        <v>835.15239571351731</v>
      </c>
      <c r="I146" s="6">
        <v>0</v>
      </c>
      <c r="J146" s="6">
        <v>0</v>
      </c>
      <c r="K146" s="5">
        <v>4080.6329450320027</v>
      </c>
      <c r="L146" s="5">
        <v>492.78354185950298</v>
      </c>
      <c r="M146" s="17">
        <v>10940.386634953904</v>
      </c>
      <c r="N146" s="32"/>
      <c r="O146" s="41" t="s">
        <v>94</v>
      </c>
      <c r="P146" s="42">
        <v>1315.9351876824201</v>
      </c>
      <c r="Q146" s="5">
        <v>7796.2282293095741</v>
      </c>
      <c r="R146" s="5">
        <v>821.9838507464616</v>
      </c>
      <c r="S146" s="5">
        <v>1580.3657271854279</v>
      </c>
      <c r="T146" s="17">
        <v>11514.512994923884</v>
      </c>
      <c r="U146" s="32"/>
      <c r="V146" s="41" t="s">
        <v>94</v>
      </c>
      <c r="W146" s="42">
        <v>173.62816235711216</v>
      </c>
      <c r="X146" s="5">
        <v>10.42879104</v>
      </c>
      <c r="Y146" s="5">
        <v>3372.9854761027536</v>
      </c>
      <c r="Z146" s="5">
        <v>474.83100075933385</v>
      </c>
      <c r="AA146" s="17">
        <v>4031.8734302591993</v>
      </c>
    </row>
    <row r="147" spans="1:27" x14ac:dyDescent="0.2">
      <c r="A147" s="114">
        <v>6</v>
      </c>
      <c r="B147" s="114">
        <v>8</v>
      </c>
      <c r="C147" s="114">
        <v>69</v>
      </c>
      <c r="D147" s="114">
        <v>6</v>
      </c>
      <c r="E147" s="34" t="s">
        <v>57</v>
      </c>
      <c r="F147" s="35">
        <v>1591.8925437212195</v>
      </c>
      <c r="G147" s="35">
        <v>3601.9284328648614</v>
      </c>
      <c r="H147" s="35">
        <v>835.15239571351731</v>
      </c>
      <c r="I147" s="35">
        <v>0</v>
      </c>
      <c r="J147" s="35">
        <v>0</v>
      </c>
      <c r="K147" s="35">
        <v>4076.5902987439026</v>
      </c>
      <c r="L147" s="35">
        <v>492.78354185950298</v>
      </c>
      <c r="M147" s="44">
        <v>10598.347212903003</v>
      </c>
      <c r="N147" s="32"/>
      <c r="O147" s="34" t="s">
        <v>57</v>
      </c>
      <c r="P147" s="35">
        <v>1315.9351876824201</v>
      </c>
      <c r="Q147" s="35">
        <v>7130.0810853347739</v>
      </c>
      <c r="R147" s="35">
        <v>748.1786155146616</v>
      </c>
      <c r="S147" s="35">
        <v>1580.3657271854279</v>
      </c>
      <c r="T147" s="44">
        <v>10774.560615717284</v>
      </c>
      <c r="U147" s="32"/>
      <c r="V147" s="34" t="s">
        <v>57</v>
      </c>
      <c r="W147" s="36">
        <v>101.49191191281216</v>
      </c>
      <c r="X147" s="35">
        <v>0</v>
      </c>
      <c r="Y147" s="35">
        <v>3246.1866315724537</v>
      </c>
      <c r="Z147" s="35">
        <v>434.56223102973388</v>
      </c>
      <c r="AA147" s="44">
        <v>3782.2407745149999</v>
      </c>
    </row>
    <row r="148" spans="1:27" x14ac:dyDescent="0.2">
      <c r="A148" s="114">
        <v>38</v>
      </c>
      <c r="B148" s="114">
        <v>9</v>
      </c>
      <c r="C148" s="114">
        <v>70</v>
      </c>
      <c r="D148" s="114">
        <v>38</v>
      </c>
      <c r="E148" s="34" t="s">
        <v>58</v>
      </c>
      <c r="F148" s="35">
        <v>11.098154432799999</v>
      </c>
      <c r="G148" s="35">
        <v>326.89862133000003</v>
      </c>
      <c r="H148" s="35">
        <v>0</v>
      </c>
      <c r="I148" s="35">
        <v>0</v>
      </c>
      <c r="J148" s="35">
        <v>0</v>
      </c>
      <c r="K148" s="35">
        <v>4.0426462880999985</v>
      </c>
      <c r="L148" s="35">
        <v>0</v>
      </c>
      <c r="M148" s="44">
        <v>342.03942205090004</v>
      </c>
      <c r="N148" s="32"/>
      <c r="O148" s="34" t="s">
        <v>58</v>
      </c>
      <c r="P148" s="35">
        <v>0</v>
      </c>
      <c r="Q148" s="35">
        <v>666.14714397479975</v>
      </c>
      <c r="R148" s="35">
        <v>73.805235231799998</v>
      </c>
      <c r="S148" s="35">
        <v>0</v>
      </c>
      <c r="T148" s="44">
        <v>739.95237920659974</v>
      </c>
      <c r="U148" s="32"/>
      <c r="V148" s="34" t="s">
        <v>58</v>
      </c>
      <c r="W148" s="36">
        <v>72.136250444300003</v>
      </c>
      <c r="X148" s="35">
        <v>10.42879104</v>
      </c>
      <c r="Y148" s="35">
        <v>126.79884453029999</v>
      </c>
      <c r="Z148" s="35">
        <v>40.268769729599995</v>
      </c>
      <c r="AA148" s="44">
        <v>249.63265574419998</v>
      </c>
    </row>
    <row r="149" spans="1:27" ht="12.6" thickBot="1" x14ac:dyDescent="0.3">
      <c r="A149" s="114">
        <v>72</v>
      </c>
      <c r="B149" s="114">
        <v>72</v>
      </c>
      <c r="C149" s="114">
        <v>71</v>
      </c>
      <c r="D149" s="114">
        <v>72</v>
      </c>
      <c r="E149" s="31"/>
      <c r="F149" s="11"/>
      <c r="G149" s="12"/>
      <c r="H149" s="13"/>
      <c r="I149" s="13"/>
      <c r="J149" s="13"/>
      <c r="K149" s="12"/>
      <c r="L149" s="12"/>
      <c r="M149" s="49"/>
      <c r="O149" s="31"/>
      <c r="P149" s="51"/>
      <c r="Q149" s="52"/>
      <c r="R149" s="52"/>
      <c r="S149" s="52"/>
      <c r="T149" s="49"/>
      <c r="V149" s="31"/>
      <c r="W149" s="51"/>
      <c r="X149" s="52"/>
      <c r="Y149" s="52"/>
      <c r="Z149" s="52"/>
      <c r="AA149" s="49"/>
    </row>
    <row r="150" spans="1:27" ht="12.6" thickBot="1" x14ac:dyDescent="0.3">
      <c r="A150" s="153">
        <v>59</v>
      </c>
      <c r="B150" s="153">
        <v>59</v>
      </c>
      <c r="C150" s="114">
        <v>72</v>
      </c>
      <c r="D150" s="153">
        <v>59</v>
      </c>
      <c r="E150" s="53" t="s">
        <v>93</v>
      </c>
      <c r="F150" s="156">
        <v>460558.19711375394</v>
      </c>
      <c r="G150" s="157">
        <v>101493.22719211657</v>
      </c>
      <c r="H150" s="157">
        <v>2218.8985643403948</v>
      </c>
      <c r="I150" s="157">
        <v>690.72816313808835</v>
      </c>
      <c r="J150" s="157">
        <v>337.11682988580009</v>
      </c>
      <c r="K150" s="157">
        <v>745919.25319232012</v>
      </c>
      <c r="L150" s="158">
        <v>119978.1558948568</v>
      </c>
      <c r="M150" s="57">
        <v>1431195.5769504118</v>
      </c>
      <c r="N150" s="32"/>
      <c r="O150" s="53" t="s">
        <v>93</v>
      </c>
      <c r="P150" s="156">
        <v>32113.535271773035</v>
      </c>
      <c r="Q150" s="157">
        <v>165275.89508307888</v>
      </c>
      <c r="R150" s="157">
        <v>47296.340796693985</v>
      </c>
      <c r="S150" s="158">
        <v>10720.346358119717</v>
      </c>
      <c r="T150" s="57">
        <v>255406.11750966561</v>
      </c>
      <c r="U150" s="32"/>
      <c r="V150" s="53" t="s">
        <v>93</v>
      </c>
      <c r="W150" s="156">
        <v>2172.5584422133747</v>
      </c>
      <c r="X150" s="157">
        <v>429.98436892020959</v>
      </c>
      <c r="Y150" s="157">
        <v>38511.658582561344</v>
      </c>
      <c r="Z150" s="158">
        <v>8007.6075193541046</v>
      </c>
      <c r="AA150" s="57">
        <v>49121.808913049033</v>
      </c>
    </row>
    <row r="151" spans="1:27" x14ac:dyDescent="0.2">
      <c r="E151" s="58" t="s">
        <v>125</v>
      </c>
      <c r="F151" s="39"/>
      <c r="G151" s="39"/>
      <c r="H151" s="39"/>
      <c r="I151" s="39"/>
      <c r="J151" s="39"/>
      <c r="K151" s="39"/>
      <c r="L151" s="39"/>
      <c r="O151" s="58" t="s">
        <v>125</v>
      </c>
      <c r="Q151" s="39"/>
      <c r="R151" s="39"/>
      <c r="S151" s="39"/>
      <c r="V151" s="58" t="s">
        <v>125</v>
      </c>
      <c r="W151" s="60"/>
      <c r="X151" s="39"/>
      <c r="Y151" s="39"/>
      <c r="Z151" s="39"/>
      <c r="AA151" s="39"/>
    </row>
    <row r="152" spans="1:27" x14ac:dyDescent="0.2">
      <c r="E152" s="39"/>
      <c r="F152" s="39"/>
      <c r="G152" s="39"/>
      <c r="H152" s="39"/>
      <c r="I152" s="39"/>
      <c r="J152" s="39"/>
      <c r="K152" s="39"/>
      <c r="L152" s="39"/>
      <c r="O152" s="39"/>
      <c r="Q152" s="39"/>
      <c r="R152" s="39"/>
      <c r="S152" s="39"/>
      <c r="W152" s="60"/>
      <c r="X152" s="39"/>
      <c r="Y152" s="39"/>
      <c r="Z152" s="39"/>
      <c r="AA152" s="39"/>
    </row>
    <row r="153" spans="1:27" ht="12.6" thickBot="1" x14ac:dyDescent="0.3">
      <c r="E153" s="39"/>
      <c r="F153" s="20" t="s">
        <v>149</v>
      </c>
      <c r="G153" s="21"/>
      <c r="H153" s="21"/>
      <c r="I153" s="21"/>
      <c r="J153" s="21"/>
      <c r="K153" s="21"/>
      <c r="L153" s="21"/>
      <c r="M153" s="22"/>
      <c r="N153" s="23"/>
      <c r="O153" s="20" t="s">
        <v>150</v>
      </c>
      <c r="P153" s="24"/>
      <c r="Q153" s="21"/>
      <c r="R153" s="21"/>
      <c r="S153" s="21"/>
      <c r="T153" s="22"/>
      <c r="U153" s="23"/>
      <c r="V153" s="20" t="s">
        <v>151</v>
      </c>
      <c r="W153" s="24"/>
      <c r="X153" s="21"/>
      <c r="Y153" s="21"/>
      <c r="Z153" s="21"/>
      <c r="AA153" s="21"/>
    </row>
    <row r="154" spans="1:27" ht="36.6" thickBot="1" x14ac:dyDescent="0.25">
      <c r="A154" s="114" t="s">
        <v>111</v>
      </c>
      <c r="B154" s="114" t="s">
        <v>110</v>
      </c>
      <c r="C154" s="114" t="s">
        <v>109</v>
      </c>
      <c r="D154" s="114" t="s">
        <v>108</v>
      </c>
      <c r="E154" s="25" t="s">
        <v>107</v>
      </c>
      <c r="F154" s="26" t="s">
        <v>0</v>
      </c>
      <c r="G154" s="27" t="s">
        <v>1</v>
      </c>
      <c r="H154" s="26" t="s">
        <v>120</v>
      </c>
      <c r="I154" s="27" t="s">
        <v>121</v>
      </c>
      <c r="J154" s="28" t="s">
        <v>2</v>
      </c>
      <c r="K154" s="28" t="s">
        <v>3</v>
      </c>
      <c r="L154" s="28" t="s">
        <v>4</v>
      </c>
      <c r="M154" s="30" t="s">
        <v>128</v>
      </c>
      <c r="N154" s="29"/>
      <c r="O154" s="25" t="s">
        <v>107</v>
      </c>
      <c r="P154" s="28" t="s">
        <v>5</v>
      </c>
      <c r="Q154" s="28" t="s">
        <v>6</v>
      </c>
      <c r="R154" s="28" t="s">
        <v>7</v>
      </c>
      <c r="S154" s="28" t="s">
        <v>8</v>
      </c>
      <c r="T154" s="30" t="s">
        <v>65</v>
      </c>
      <c r="U154" s="29"/>
      <c r="V154" s="25" t="s">
        <v>107</v>
      </c>
      <c r="W154" s="28" t="s">
        <v>9</v>
      </c>
      <c r="X154" s="28" t="s">
        <v>10</v>
      </c>
      <c r="Y154" s="28" t="s">
        <v>11</v>
      </c>
      <c r="Z154" s="28" t="s">
        <v>12</v>
      </c>
      <c r="AA154" s="30" t="s">
        <v>61</v>
      </c>
    </row>
    <row r="155" spans="1:27" ht="12" x14ac:dyDescent="0.25">
      <c r="A155" s="153">
        <v>48</v>
      </c>
      <c r="B155" s="153">
        <v>12</v>
      </c>
      <c r="C155" s="153">
        <v>1</v>
      </c>
      <c r="D155" s="153">
        <v>46</v>
      </c>
      <c r="E155" s="31" t="s">
        <v>106</v>
      </c>
      <c r="F155" s="2">
        <v>1912.8391137625576</v>
      </c>
      <c r="G155" s="2">
        <v>859.33352988405181</v>
      </c>
      <c r="H155" s="2">
        <v>0</v>
      </c>
      <c r="I155" s="2">
        <v>0</v>
      </c>
      <c r="J155" s="2">
        <v>0</v>
      </c>
      <c r="K155" s="2">
        <v>875.65106288927939</v>
      </c>
      <c r="L155" s="2">
        <v>514.70390305977583</v>
      </c>
      <c r="M155" s="33">
        <v>4162.5276095956651</v>
      </c>
      <c r="N155" s="32"/>
      <c r="O155" s="31" t="s">
        <v>106</v>
      </c>
      <c r="P155" s="2">
        <v>0</v>
      </c>
      <c r="Q155" s="2">
        <v>289.80516253973235</v>
      </c>
      <c r="R155" s="2">
        <v>460.77477911082531</v>
      </c>
      <c r="S155" s="2">
        <v>232.99534301825</v>
      </c>
      <c r="T155" s="33">
        <v>983.57528466880763</v>
      </c>
      <c r="U155" s="32"/>
      <c r="V155" s="31" t="s">
        <v>106</v>
      </c>
      <c r="W155" s="2">
        <v>0</v>
      </c>
      <c r="X155" s="2">
        <v>28.849825626275027</v>
      </c>
      <c r="Y155" s="2">
        <v>10803.747416892502</v>
      </c>
      <c r="Z155" s="2">
        <v>77.185602226841482</v>
      </c>
      <c r="AA155" s="33">
        <v>10909.78284474562</v>
      </c>
    </row>
    <row r="156" spans="1:27" x14ac:dyDescent="0.2">
      <c r="A156" s="114">
        <v>11</v>
      </c>
      <c r="B156" s="114">
        <v>11</v>
      </c>
      <c r="C156" s="114">
        <v>2</v>
      </c>
      <c r="D156" s="114">
        <v>11</v>
      </c>
      <c r="E156" s="34" t="s">
        <v>14</v>
      </c>
      <c r="F156" s="35">
        <v>1912.8391137625576</v>
      </c>
      <c r="G156" s="35">
        <v>859.33352988405181</v>
      </c>
      <c r="H156" s="35">
        <v>0</v>
      </c>
      <c r="I156" s="35">
        <v>0</v>
      </c>
      <c r="J156" s="35">
        <v>0</v>
      </c>
      <c r="K156" s="35">
        <v>875.65106288927939</v>
      </c>
      <c r="L156" s="35">
        <v>514.70390305977583</v>
      </c>
      <c r="M156" s="37">
        <v>4162.5276095956651</v>
      </c>
      <c r="N156" s="32"/>
      <c r="O156" s="34" t="s">
        <v>14</v>
      </c>
      <c r="P156" s="36">
        <v>0</v>
      </c>
      <c r="Q156" s="35">
        <v>289.80516253973235</v>
      </c>
      <c r="R156" s="35">
        <v>460.77477911082531</v>
      </c>
      <c r="S156" s="35">
        <v>232.99534301825</v>
      </c>
      <c r="T156" s="37">
        <v>983.57528466880763</v>
      </c>
      <c r="U156" s="32"/>
      <c r="V156" s="34" t="s">
        <v>14</v>
      </c>
      <c r="W156" s="36">
        <v>0</v>
      </c>
      <c r="X156" s="35">
        <v>28.849825626275027</v>
      </c>
      <c r="Y156" s="35">
        <v>10803.747416892502</v>
      </c>
      <c r="Z156" s="35">
        <v>77.185602226841482</v>
      </c>
      <c r="AA156" s="37">
        <v>10909.78284474562</v>
      </c>
    </row>
    <row r="157" spans="1:27" ht="12" x14ac:dyDescent="0.25">
      <c r="A157" s="114">
        <v>60</v>
      </c>
      <c r="B157" s="114">
        <v>60</v>
      </c>
      <c r="C157" s="114">
        <v>3</v>
      </c>
      <c r="D157" s="114">
        <v>60</v>
      </c>
      <c r="E157" s="38"/>
      <c r="F157" s="3"/>
      <c r="G157" s="3"/>
      <c r="H157" s="3"/>
      <c r="I157" s="3"/>
      <c r="J157" s="3"/>
      <c r="K157" s="3"/>
      <c r="L157" s="3"/>
      <c r="M157" s="16"/>
      <c r="N157" s="32"/>
      <c r="O157" s="38"/>
      <c r="P157" s="40"/>
      <c r="Q157" s="3"/>
      <c r="R157" s="3"/>
      <c r="S157" s="3"/>
      <c r="T157" s="16"/>
      <c r="U157" s="32"/>
      <c r="V157" s="38"/>
      <c r="W157" s="40"/>
      <c r="X157" s="3"/>
      <c r="Y157" s="3"/>
      <c r="Z157" s="3"/>
      <c r="AA157" s="16"/>
    </row>
    <row r="158" spans="1:27" ht="12" x14ac:dyDescent="0.25">
      <c r="A158" s="153">
        <v>56</v>
      </c>
      <c r="B158" s="153">
        <v>48</v>
      </c>
      <c r="C158" s="153">
        <v>4</v>
      </c>
      <c r="D158" s="153">
        <v>47</v>
      </c>
      <c r="E158" s="41" t="s">
        <v>105</v>
      </c>
      <c r="F158" s="4">
        <v>191.64650437500001</v>
      </c>
      <c r="G158" s="5">
        <v>832.46641225119993</v>
      </c>
      <c r="H158" s="6">
        <v>0</v>
      </c>
      <c r="I158" s="6">
        <v>59.040831455100019</v>
      </c>
      <c r="J158" s="6">
        <v>0</v>
      </c>
      <c r="K158" s="5">
        <v>3556.9366466048004</v>
      </c>
      <c r="L158" s="5">
        <v>127.74977432250003</v>
      </c>
      <c r="M158" s="17">
        <v>4767.8401690086002</v>
      </c>
      <c r="N158" s="32"/>
      <c r="O158" s="41" t="s">
        <v>105</v>
      </c>
      <c r="P158" s="42">
        <v>0</v>
      </c>
      <c r="Q158" s="5">
        <v>255.19077009970005</v>
      </c>
      <c r="R158" s="5">
        <v>9238.1892420737022</v>
      </c>
      <c r="S158" s="5">
        <v>0</v>
      </c>
      <c r="T158" s="17">
        <v>9493.3800121734021</v>
      </c>
      <c r="U158" s="32"/>
      <c r="V158" s="41" t="s">
        <v>105</v>
      </c>
      <c r="W158" s="42">
        <v>0</v>
      </c>
      <c r="X158" s="5">
        <v>0</v>
      </c>
      <c r="Y158" s="5">
        <v>78224.745297307323</v>
      </c>
      <c r="Z158" s="5">
        <v>17.205156539999997</v>
      </c>
      <c r="AA158" s="17">
        <v>78241.950453847327</v>
      </c>
    </row>
    <row r="159" spans="1:27" x14ac:dyDescent="0.2">
      <c r="A159" s="114">
        <v>7</v>
      </c>
      <c r="B159" s="114">
        <v>45</v>
      </c>
      <c r="C159" s="114">
        <v>5</v>
      </c>
      <c r="D159" s="114">
        <v>7</v>
      </c>
      <c r="E159" s="34" t="s">
        <v>15</v>
      </c>
      <c r="F159" s="35">
        <v>0</v>
      </c>
      <c r="G159" s="35">
        <v>797.45602223019989</v>
      </c>
      <c r="H159" s="35">
        <v>0</v>
      </c>
      <c r="I159" s="35">
        <v>53.974915353000014</v>
      </c>
      <c r="J159" s="35">
        <v>0</v>
      </c>
      <c r="K159" s="35">
        <v>1254.4822673819997</v>
      </c>
      <c r="L159" s="35">
        <v>106.75477971180003</v>
      </c>
      <c r="M159" s="44">
        <v>2212.6679846769998</v>
      </c>
      <c r="N159" s="32"/>
      <c r="O159" s="34" t="s">
        <v>15</v>
      </c>
      <c r="P159" s="36">
        <v>0</v>
      </c>
      <c r="Q159" s="35">
        <v>189.89671410720004</v>
      </c>
      <c r="R159" s="35">
        <v>6637.6461162869018</v>
      </c>
      <c r="S159" s="35">
        <v>0</v>
      </c>
      <c r="T159" s="44">
        <v>6827.5428303941017</v>
      </c>
      <c r="U159" s="32"/>
      <c r="V159" s="34" t="s">
        <v>15</v>
      </c>
      <c r="W159" s="36">
        <v>0</v>
      </c>
      <c r="X159" s="35">
        <v>0</v>
      </c>
      <c r="Y159" s="35">
        <v>28325.903834669316</v>
      </c>
      <c r="Z159" s="35">
        <v>0</v>
      </c>
      <c r="AA159" s="44">
        <v>28325.903834669316</v>
      </c>
    </row>
    <row r="160" spans="1:27" x14ac:dyDescent="0.2">
      <c r="A160" s="114">
        <v>18</v>
      </c>
      <c r="B160" s="114">
        <v>46</v>
      </c>
      <c r="C160" s="114">
        <v>6</v>
      </c>
      <c r="D160" s="114">
        <v>18</v>
      </c>
      <c r="E160" s="34" t="s">
        <v>16</v>
      </c>
      <c r="F160" s="35">
        <v>26.719235782599995</v>
      </c>
      <c r="G160" s="35">
        <v>0</v>
      </c>
      <c r="H160" s="35">
        <v>0</v>
      </c>
      <c r="I160" s="35">
        <v>0</v>
      </c>
      <c r="J160" s="35">
        <v>0</v>
      </c>
      <c r="K160" s="35">
        <v>2074.6793028047009</v>
      </c>
      <c r="L160" s="35">
        <v>20.994994610700001</v>
      </c>
      <c r="M160" s="44">
        <v>2122.393533198001</v>
      </c>
      <c r="N160" s="32"/>
      <c r="O160" s="34" t="s">
        <v>16</v>
      </c>
      <c r="P160" s="36">
        <v>0</v>
      </c>
      <c r="Q160" s="35">
        <v>0</v>
      </c>
      <c r="R160" s="35">
        <v>671.89051146979966</v>
      </c>
      <c r="S160" s="35">
        <v>0</v>
      </c>
      <c r="T160" s="44">
        <v>671.89051146979966</v>
      </c>
      <c r="U160" s="32"/>
      <c r="V160" s="34" t="s">
        <v>16</v>
      </c>
      <c r="W160" s="36">
        <v>0</v>
      </c>
      <c r="X160" s="35">
        <v>0</v>
      </c>
      <c r="Y160" s="35">
        <v>27670.123386674302</v>
      </c>
      <c r="Z160" s="35">
        <v>17.205156539999997</v>
      </c>
      <c r="AA160" s="44">
        <v>27687.328543214302</v>
      </c>
    </row>
    <row r="161" spans="1:27" x14ac:dyDescent="0.2">
      <c r="A161" s="114">
        <v>37</v>
      </c>
      <c r="B161" s="114">
        <v>47</v>
      </c>
      <c r="C161" s="114">
        <v>7</v>
      </c>
      <c r="D161" s="114">
        <v>37</v>
      </c>
      <c r="E161" s="34" t="s">
        <v>17</v>
      </c>
      <c r="F161" s="35">
        <v>164.9272685924</v>
      </c>
      <c r="G161" s="35">
        <v>35.010390021000006</v>
      </c>
      <c r="H161" s="35">
        <v>0</v>
      </c>
      <c r="I161" s="35">
        <v>5.0659161021000028</v>
      </c>
      <c r="J161" s="35">
        <v>0</v>
      </c>
      <c r="K161" s="35">
        <v>227.77507641810004</v>
      </c>
      <c r="L161" s="35">
        <v>0</v>
      </c>
      <c r="M161" s="44">
        <v>432.77865113360008</v>
      </c>
      <c r="N161" s="32"/>
      <c r="O161" s="34" t="s">
        <v>17</v>
      </c>
      <c r="P161" s="36">
        <v>0</v>
      </c>
      <c r="Q161" s="35">
        <v>65.294055992500006</v>
      </c>
      <c r="R161" s="35">
        <v>1928.6526143170008</v>
      </c>
      <c r="S161" s="35">
        <v>0</v>
      </c>
      <c r="T161" s="44">
        <v>1993.9466703095009</v>
      </c>
      <c r="U161" s="32"/>
      <c r="V161" s="34" t="s">
        <v>17</v>
      </c>
      <c r="W161" s="36">
        <v>0</v>
      </c>
      <c r="X161" s="35">
        <v>0</v>
      </c>
      <c r="Y161" s="35">
        <v>22228.718075963705</v>
      </c>
      <c r="Z161" s="35">
        <v>0</v>
      </c>
      <c r="AA161" s="44">
        <v>22228.718075963705</v>
      </c>
    </row>
    <row r="162" spans="1:27" ht="12" x14ac:dyDescent="0.25">
      <c r="A162" s="114">
        <v>61</v>
      </c>
      <c r="B162" s="114">
        <v>61</v>
      </c>
      <c r="C162" s="114">
        <v>8</v>
      </c>
      <c r="D162" s="114">
        <v>61</v>
      </c>
      <c r="E162" s="38"/>
      <c r="F162" s="7"/>
      <c r="G162" s="35"/>
      <c r="H162" s="43"/>
      <c r="I162" s="43"/>
      <c r="J162" s="8"/>
      <c r="K162" s="3"/>
      <c r="L162" s="3"/>
      <c r="M162" s="45"/>
      <c r="N162" s="32"/>
      <c r="O162" s="38"/>
      <c r="P162" s="40"/>
      <c r="Q162" s="3"/>
      <c r="R162" s="3"/>
      <c r="S162" s="3"/>
      <c r="T162" s="45"/>
      <c r="U162" s="32"/>
      <c r="V162" s="38"/>
      <c r="W162" s="40"/>
      <c r="X162" s="3"/>
      <c r="Y162" s="3"/>
      <c r="Z162" s="3"/>
      <c r="AA162" s="45"/>
    </row>
    <row r="163" spans="1:27" ht="12" x14ac:dyDescent="0.25">
      <c r="A163" s="153">
        <v>50</v>
      </c>
      <c r="B163" s="153">
        <v>20</v>
      </c>
      <c r="C163" s="153">
        <v>9</v>
      </c>
      <c r="D163" s="153">
        <v>48</v>
      </c>
      <c r="E163" s="41" t="s">
        <v>104</v>
      </c>
      <c r="F163" s="4">
        <v>9316.1695479353657</v>
      </c>
      <c r="G163" s="5">
        <v>2117.1120279004558</v>
      </c>
      <c r="H163" s="6">
        <v>0</v>
      </c>
      <c r="I163" s="6">
        <v>0</v>
      </c>
      <c r="J163" s="6">
        <v>0</v>
      </c>
      <c r="K163" s="5">
        <v>11106.943153076889</v>
      </c>
      <c r="L163" s="5">
        <v>637.11519542100802</v>
      </c>
      <c r="M163" s="17">
        <v>23177.339924333719</v>
      </c>
      <c r="N163" s="32"/>
      <c r="O163" s="41" t="s">
        <v>104</v>
      </c>
      <c r="P163" s="42">
        <v>100.51190263082651</v>
      </c>
      <c r="Q163" s="5">
        <v>4235.3236536125405</v>
      </c>
      <c r="R163" s="5">
        <v>14079.43396708515</v>
      </c>
      <c r="S163" s="5">
        <v>0</v>
      </c>
      <c r="T163" s="17">
        <v>18415.269523328516</v>
      </c>
      <c r="U163" s="32"/>
      <c r="V163" s="41" t="s">
        <v>104</v>
      </c>
      <c r="W163" s="42">
        <v>0</v>
      </c>
      <c r="X163" s="5">
        <v>0</v>
      </c>
      <c r="Y163" s="5">
        <v>198147.28641483601</v>
      </c>
      <c r="Z163" s="5">
        <v>1819.2652153770632</v>
      </c>
      <c r="AA163" s="17">
        <v>199966.55163021307</v>
      </c>
    </row>
    <row r="164" spans="1:27" x14ac:dyDescent="0.2">
      <c r="A164" s="114">
        <v>1</v>
      </c>
      <c r="B164" s="114">
        <v>17</v>
      </c>
      <c r="C164" s="114">
        <v>10</v>
      </c>
      <c r="D164" s="114">
        <v>1</v>
      </c>
      <c r="E164" s="34" t="s">
        <v>18</v>
      </c>
      <c r="F164" s="35">
        <v>2121.3819831786</v>
      </c>
      <c r="G164" s="35">
        <v>319.57023622039998</v>
      </c>
      <c r="H164" s="35">
        <v>0</v>
      </c>
      <c r="I164" s="35">
        <v>0</v>
      </c>
      <c r="J164" s="35">
        <v>0</v>
      </c>
      <c r="K164" s="35">
        <v>4166.0725994246995</v>
      </c>
      <c r="L164" s="35">
        <v>0</v>
      </c>
      <c r="M164" s="44">
        <v>6607.0248188237001</v>
      </c>
      <c r="N164" s="32"/>
      <c r="O164" s="34" t="s">
        <v>18</v>
      </c>
      <c r="P164" s="36">
        <v>70.880780319899998</v>
      </c>
      <c r="Q164" s="35">
        <v>162.38331360360004</v>
      </c>
      <c r="R164" s="35">
        <v>300.3922393995</v>
      </c>
      <c r="S164" s="35">
        <v>0</v>
      </c>
      <c r="T164" s="44">
        <v>533.65633332300001</v>
      </c>
      <c r="U164" s="32"/>
      <c r="V164" s="34" t="s">
        <v>18</v>
      </c>
      <c r="W164" s="36">
        <v>0</v>
      </c>
      <c r="X164" s="35">
        <v>0</v>
      </c>
      <c r="Y164" s="35">
        <v>52689.695436633308</v>
      </c>
      <c r="Z164" s="35">
        <v>38.882783328499997</v>
      </c>
      <c r="AA164" s="44">
        <v>52728.578219961812</v>
      </c>
    </row>
    <row r="165" spans="1:27" x14ac:dyDescent="0.2">
      <c r="A165" s="114">
        <v>17</v>
      </c>
      <c r="B165" s="114">
        <v>18</v>
      </c>
      <c r="C165" s="114">
        <v>11</v>
      </c>
      <c r="D165" s="114">
        <v>17</v>
      </c>
      <c r="E165" s="34" t="s">
        <v>19</v>
      </c>
      <c r="F165" s="35">
        <v>2738.2314268385999</v>
      </c>
      <c r="G165" s="35">
        <v>875.40264050479993</v>
      </c>
      <c r="H165" s="35">
        <v>0</v>
      </c>
      <c r="I165" s="35">
        <v>0</v>
      </c>
      <c r="J165" s="35">
        <v>0</v>
      </c>
      <c r="K165" s="35">
        <v>4223.6606449197998</v>
      </c>
      <c r="L165" s="35">
        <v>602.98358930039979</v>
      </c>
      <c r="M165" s="44">
        <v>8440.2783015635996</v>
      </c>
      <c r="N165" s="32"/>
      <c r="O165" s="34" t="s">
        <v>19</v>
      </c>
      <c r="P165" s="36">
        <v>0</v>
      </c>
      <c r="Q165" s="35">
        <v>57.022066773599995</v>
      </c>
      <c r="R165" s="35">
        <v>7213.1208768827</v>
      </c>
      <c r="S165" s="35">
        <v>0</v>
      </c>
      <c r="T165" s="44">
        <v>7270.1429436563003</v>
      </c>
      <c r="U165" s="32"/>
      <c r="V165" s="34" t="s">
        <v>19</v>
      </c>
      <c r="W165" s="36">
        <v>0</v>
      </c>
      <c r="X165" s="35">
        <v>0</v>
      </c>
      <c r="Y165" s="35">
        <v>37729.121959442491</v>
      </c>
      <c r="Z165" s="35">
        <v>0</v>
      </c>
      <c r="AA165" s="44">
        <v>37729.121959442491</v>
      </c>
    </row>
    <row r="166" spans="1:27" x14ac:dyDescent="0.2">
      <c r="A166" s="114">
        <v>23</v>
      </c>
      <c r="B166" s="114">
        <v>19</v>
      </c>
      <c r="C166" s="114">
        <v>12</v>
      </c>
      <c r="D166" s="114">
        <v>23</v>
      </c>
      <c r="E166" s="34" t="s">
        <v>20</v>
      </c>
      <c r="F166" s="35">
        <v>4456.5561379181645</v>
      </c>
      <c r="G166" s="35">
        <v>922.13915117525573</v>
      </c>
      <c r="H166" s="35">
        <v>0</v>
      </c>
      <c r="I166" s="35">
        <v>0</v>
      </c>
      <c r="J166" s="35">
        <v>0</v>
      </c>
      <c r="K166" s="35">
        <v>2717.2099087323886</v>
      </c>
      <c r="L166" s="35">
        <v>34.131606120608254</v>
      </c>
      <c r="M166" s="44">
        <v>8130.0368039464165</v>
      </c>
      <c r="N166" s="32"/>
      <c r="O166" s="34" t="s">
        <v>20</v>
      </c>
      <c r="P166" s="36">
        <v>29.631122310926511</v>
      </c>
      <c r="Q166" s="35">
        <v>4015.9182732353402</v>
      </c>
      <c r="R166" s="35">
        <v>6565.9208508029496</v>
      </c>
      <c r="S166" s="35">
        <v>0</v>
      </c>
      <c r="T166" s="44">
        <v>10611.470246349216</v>
      </c>
      <c r="U166" s="32"/>
      <c r="V166" s="34" t="s">
        <v>20</v>
      </c>
      <c r="W166" s="36">
        <v>0</v>
      </c>
      <c r="X166" s="35">
        <v>0</v>
      </c>
      <c r="Y166" s="35">
        <v>107728.46901876022</v>
      </c>
      <c r="Z166" s="35">
        <v>1780.3824320485633</v>
      </c>
      <c r="AA166" s="44">
        <v>109508.85145080878</v>
      </c>
    </row>
    <row r="167" spans="1:27" ht="12" x14ac:dyDescent="0.25">
      <c r="A167" s="114">
        <v>62</v>
      </c>
      <c r="B167" s="114">
        <v>62</v>
      </c>
      <c r="C167" s="114">
        <v>13</v>
      </c>
      <c r="D167" s="114">
        <v>62</v>
      </c>
      <c r="E167" s="38"/>
      <c r="F167" s="7"/>
      <c r="G167" s="3"/>
      <c r="H167" s="8"/>
      <c r="I167" s="8"/>
      <c r="J167" s="8"/>
      <c r="K167" s="3"/>
      <c r="L167" s="3"/>
      <c r="M167" s="45"/>
      <c r="N167" s="32"/>
      <c r="O167" s="38"/>
      <c r="P167" s="40"/>
      <c r="Q167" s="3"/>
      <c r="R167" s="3"/>
      <c r="S167" s="3"/>
      <c r="T167" s="45"/>
      <c r="U167" s="32"/>
      <c r="V167" s="38"/>
      <c r="W167" s="40"/>
      <c r="X167" s="3"/>
      <c r="Y167" s="3"/>
      <c r="Z167" s="3"/>
      <c r="AA167" s="45"/>
    </row>
    <row r="168" spans="1:27" ht="12" x14ac:dyDescent="0.25">
      <c r="A168" s="153">
        <v>51</v>
      </c>
      <c r="B168" s="153">
        <v>25</v>
      </c>
      <c r="C168" s="153">
        <v>14</v>
      </c>
      <c r="D168" s="153">
        <v>49</v>
      </c>
      <c r="E168" s="31" t="s">
        <v>103</v>
      </c>
      <c r="F168" s="9">
        <v>19202.122785751424</v>
      </c>
      <c r="G168" s="2">
        <v>3755.5429293828429</v>
      </c>
      <c r="H168" s="10">
        <v>777.69460074855351</v>
      </c>
      <c r="I168" s="10">
        <v>0</v>
      </c>
      <c r="J168" s="10">
        <v>0</v>
      </c>
      <c r="K168" s="2">
        <v>12261.04564982828</v>
      </c>
      <c r="L168" s="2">
        <v>7307.2822868598705</v>
      </c>
      <c r="M168" s="47">
        <v>43303.688252570966</v>
      </c>
      <c r="N168" s="32"/>
      <c r="O168" s="31" t="s">
        <v>103</v>
      </c>
      <c r="P168" s="46">
        <v>0</v>
      </c>
      <c r="Q168" s="2">
        <v>10.337074752720049</v>
      </c>
      <c r="R168" s="2">
        <v>1036.8685530319001</v>
      </c>
      <c r="S168" s="2">
        <v>0</v>
      </c>
      <c r="T168" s="47">
        <v>1047.2056277846202</v>
      </c>
      <c r="U168" s="32"/>
      <c r="V168" s="31" t="s">
        <v>103</v>
      </c>
      <c r="W168" s="46">
        <v>0</v>
      </c>
      <c r="X168" s="2">
        <v>0</v>
      </c>
      <c r="Y168" s="2">
        <v>147507.99601614213</v>
      </c>
      <c r="Z168" s="2">
        <v>14605.731947279091</v>
      </c>
      <c r="AA168" s="47">
        <v>162113.72796342123</v>
      </c>
    </row>
    <row r="169" spans="1:27" x14ac:dyDescent="0.2">
      <c r="A169" s="114">
        <v>5</v>
      </c>
      <c r="B169" s="114">
        <v>21</v>
      </c>
      <c r="C169" s="114">
        <v>15</v>
      </c>
      <c r="D169" s="114">
        <v>5</v>
      </c>
      <c r="E169" s="34" t="s">
        <v>21</v>
      </c>
      <c r="F169" s="35">
        <v>6819.8986216733283</v>
      </c>
      <c r="G169" s="35">
        <v>1227.0117626783431</v>
      </c>
      <c r="H169" s="35">
        <v>0</v>
      </c>
      <c r="I169" s="35">
        <v>0</v>
      </c>
      <c r="J169" s="35">
        <v>0</v>
      </c>
      <c r="K169" s="35">
        <v>2901.9910735891795</v>
      </c>
      <c r="L169" s="35">
        <v>4919.0168796871703</v>
      </c>
      <c r="M169" s="44">
        <v>15867.91833762802</v>
      </c>
      <c r="N169" s="32"/>
      <c r="O169" s="34" t="s">
        <v>21</v>
      </c>
      <c r="P169" s="36">
        <v>4.6989302659001053</v>
      </c>
      <c r="Q169" s="35">
        <v>420.35528038797059</v>
      </c>
      <c r="R169" s="35">
        <v>4357.6786285818016</v>
      </c>
      <c r="S169" s="35">
        <v>47.089408267127304</v>
      </c>
      <c r="T169" s="44">
        <v>4829.8222475027997</v>
      </c>
      <c r="U169" s="32"/>
      <c r="V169" s="34" t="s">
        <v>21</v>
      </c>
      <c r="W169" s="36">
        <v>0</v>
      </c>
      <c r="X169" s="35">
        <v>0</v>
      </c>
      <c r="Y169" s="35">
        <v>73424.864653406155</v>
      </c>
      <c r="Z169" s="35">
        <v>3739.4276118114949</v>
      </c>
      <c r="AA169" s="44">
        <v>77164.292265217649</v>
      </c>
    </row>
    <row r="170" spans="1:27" x14ac:dyDescent="0.2">
      <c r="A170" s="114">
        <v>22</v>
      </c>
      <c r="B170" s="114">
        <v>22</v>
      </c>
      <c r="C170" s="114">
        <v>16</v>
      </c>
      <c r="D170" s="114">
        <v>22</v>
      </c>
      <c r="E170" s="34" t="s">
        <v>22</v>
      </c>
      <c r="F170" s="35">
        <v>10387.995785849896</v>
      </c>
      <c r="G170" s="35">
        <v>517.0423512463999</v>
      </c>
      <c r="H170" s="35">
        <v>362.98874572380015</v>
      </c>
      <c r="I170" s="35">
        <v>0</v>
      </c>
      <c r="J170" s="35">
        <v>0</v>
      </c>
      <c r="K170" s="35">
        <v>7801.338190323002</v>
      </c>
      <c r="L170" s="35">
        <v>580.10228567820002</v>
      </c>
      <c r="M170" s="44">
        <v>19649.467358821297</v>
      </c>
      <c r="N170" s="32"/>
      <c r="O170" s="34" t="s">
        <v>22</v>
      </c>
      <c r="P170" s="36">
        <v>0</v>
      </c>
      <c r="Q170" s="35">
        <v>171.03516001080001</v>
      </c>
      <c r="R170" s="35">
        <v>5130.7263604035998</v>
      </c>
      <c r="S170" s="35">
        <v>0</v>
      </c>
      <c r="T170" s="44">
        <v>5301.7615204143995</v>
      </c>
      <c r="U170" s="32"/>
      <c r="V170" s="34" t="s">
        <v>22</v>
      </c>
      <c r="W170" s="36">
        <v>0</v>
      </c>
      <c r="X170" s="35">
        <v>0</v>
      </c>
      <c r="Y170" s="35">
        <v>65178.644022599874</v>
      </c>
      <c r="Z170" s="35">
        <v>4327.8736664556991</v>
      </c>
      <c r="AA170" s="44">
        <v>69506.517689055574</v>
      </c>
    </row>
    <row r="171" spans="1:27" x14ac:dyDescent="0.2">
      <c r="A171" s="114">
        <v>25</v>
      </c>
      <c r="B171" s="114">
        <v>23</v>
      </c>
      <c r="C171" s="114">
        <v>17</v>
      </c>
      <c r="D171" s="114">
        <v>25</v>
      </c>
      <c r="E171" s="34" t="s">
        <v>23</v>
      </c>
      <c r="F171" s="35">
        <v>584.89295740199998</v>
      </c>
      <c r="G171" s="35">
        <v>287.42425623169999</v>
      </c>
      <c r="H171" s="35">
        <v>414.70585502475336</v>
      </c>
      <c r="I171" s="35">
        <v>0</v>
      </c>
      <c r="J171" s="35">
        <v>0</v>
      </c>
      <c r="K171" s="35">
        <v>1028.8270482061998</v>
      </c>
      <c r="L171" s="35">
        <v>1596.0200598145</v>
      </c>
      <c r="M171" s="44">
        <v>3911.8701766791537</v>
      </c>
      <c r="N171" s="32"/>
      <c r="O171" s="34" t="s">
        <v>23</v>
      </c>
      <c r="P171" s="36">
        <v>0</v>
      </c>
      <c r="Q171" s="35">
        <v>345.77996088159995</v>
      </c>
      <c r="R171" s="35">
        <v>326.83782940180009</v>
      </c>
      <c r="S171" s="35">
        <v>0</v>
      </c>
      <c r="T171" s="44">
        <v>672.61779028340004</v>
      </c>
      <c r="U171" s="32"/>
      <c r="V171" s="34" t="s">
        <v>23</v>
      </c>
      <c r="W171" s="36">
        <v>0</v>
      </c>
      <c r="X171" s="35">
        <v>0</v>
      </c>
      <c r="Y171" s="35">
        <v>3398.8756176888014</v>
      </c>
      <c r="Z171" s="35">
        <v>5954.2010953656973</v>
      </c>
      <c r="AA171" s="44">
        <v>9353.0767130544991</v>
      </c>
    </row>
    <row r="172" spans="1:27" x14ac:dyDescent="0.2">
      <c r="A172" s="114">
        <v>44</v>
      </c>
      <c r="B172" s="114">
        <v>24</v>
      </c>
      <c r="C172" s="114">
        <v>18</v>
      </c>
      <c r="D172" s="114">
        <v>44</v>
      </c>
      <c r="E172" s="34" t="s">
        <v>24</v>
      </c>
      <c r="F172" s="35">
        <v>1409.3354208261999</v>
      </c>
      <c r="G172" s="35">
        <v>1724.0645592263998</v>
      </c>
      <c r="H172" s="35">
        <v>0</v>
      </c>
      <c r="I172" s="35">
        <v>0</v>
      </c>
      <c r="J172" s="35">
        <v>0</v>
      </c>
      <c r="K172" s="35">
        <v>528.88933770989979</v>
      </c>
      <c r="L172" s="35">
        <v>212.14306168000002</v>
      </c>
      <c r="M172" s="44">
        <v>3874.4323794424995</v>
      </c>
      <c r="N172" s="32"/>
      <c r="O172" s="34" t="s">
        <v>24</v>
      </c>
      <c r="P172" s="36">
        <v>0</v>
      </c>
      <c r="Q172" s="35">
        <v>131.94319851210005</v>
      </c>
      <c r="R172" s="35">
        <v>749.36702106370024</v>
      </c>
      <c r="S172" s="35">
        <v>55.239372436400004</v>
      </c>
      <c r="T172" s="44">
        <v>936.54959201220026</v>
      </c>
      <c r="U172" s="32"/>
      <c r="V172" s="34" t="s">
        <v>24</v>
      </c>
      <c r="W172" s="36">
        <v>0</v>
      </c>
      <c r="X172" s="35">
        <v>0</v>
      </c>
      <c r="Y172" s="35">
        <v>5505.611722447301</v>
      </c>
      <c r="Z172" s="35">
        <v>584.22957364620015</v>
      </c>
      <c r="AA172" s="44">
        <v>6089.8412960935011</v>
      </c>
    </row>
    <row r="173" spans="1:27" ht="12" x14ac:dyDescent="0.25">
      <c r="A173" s="114">
        <v>63</v>
      </c>
      <c r="B173" s="114">
        <v>63</v>
      </c>
      <c r="C173" s="114">
        <v>19</v>
      </c>
      <c r="D173" s="114">
        <v>63</v>
      </c>
      <c r="E173" s="31"/>
      <c r="F173" s="11"/>
      <c r="G173" s="12"/>
      <c r="H173" s="13"/>
      <c r="I173" s="13"/>
      <c r="J173" s="13"/>
      <c r="K173" s="12"/>
      <c r="L173" s="12"/>
      <c r="M173" s="49"/>
      <c r="N173" s="32"/>
      <c r="O173" s="31"/>
      <c r="P173" s="48"/>
      <c r="Q173" s="12"/>
      <c r="R173" s="12"/>
      <c r="S173" s="12"/>
      <c r="T173" s="49"/>
      <c r="U173" s="32"/>
      <c r="V173" s="31"/>
      <c r="W173" s="48"/>
      <c r="X173" s="12"/>
      <c r="Y173" s="12"/>
      <c r="Z173" s="12"/>
      <c r="AA173" s="49"/>
    </row>
    <row r="174" spans="1:27" ht="12" x14ac:dyDescent="0.25">
      <c r="A174" s="153">
        <v>52</v>
      </c>
      <c r="B174" s="153">
        <v>29</v>
      </c>
      <c r="C174" s="153">
        <v>20</v>
      </c>
      <c r="D174" s="153">
        <v>50</v>
      </c>
      <c r="E174" s="41" t="s">
        <v>102</v>
      </c>
      <c r="F174" s="4">
        <v>7370.7054224994317</v>
      </c>
      <c r="G174" s="5">
        <v>3647.3229964984494</v>
      </c>
      <c r="H174" s="6">
        <v>271.05963365829996</v>
      </c>
      <c r="I174" s="6">
        <v>99.353254744200001</v>
      </c>
      <c r="J174" s="6">
        <v>0</v>
      </c>
      <c r="K174" s="5">
        <v>2014.7071416472641</v>
      </c>
      <c r="L174" s="5">
        <v>2567.514996236534</v>
      </c>
      <c r="M174" s="17">
        <v>15970.663445284179</v>
      </c>
      <c r="N174" s="32"/>
      <c r="O174" s="41" t="s">
        <v>102</v>
      </c>
      <c r="P174" s="42">
        <v>623.42722939120006</v>
      </c>
      <c r="Q174" s="5">
        <v>2805.8672389815915</v>
      </c>
      <c r="R174" s="5">
        <v>7149.0553151326731</v>
      </c>
      <c r="S174" s="5">
        <v>681.48452586819985</v>
      </c>
      <c r="T174" s="17">
        <v>11259.834309373664</v>
      </c>
      <c r="U174" s="32"/>
      <c r="V174" s="41" t="s">
        <v>102</v>
      </c>
      <c r="W174" s="42">
        <v>0</v>
      </c>
      <c r="X174" s="5">
        <v>64.936365093208948</v>
      </c>
      <c r="Y174" s="5">
        <v>18624.96244094045</v>
      </c>
      <c r="Z174" s="5">
        <v>9446.93628845891</v>
      </c>
      <c r="AA174" s="17">
        <v>28136.83509449257</v>
      </c>
    </row>
    <row r="175" spans="1:27" x14ac:dyDescent="0.2">
      <c r="A175" s="114">
        <v>2</v>
      </c>
      <c r="B175" s="114">
        <v>26</v>
      </c>
      <c r="C175" s="114">
        <v>21</v>
      </c>
      <c r="D175" s="114">
        <v>2</v>
      </c>
      <c r="E175" s="34" t="s">
        <v>25</v>
      </c>
      <c r="F175" s="35">
        <v>3214.3544648233301</v>
      </c>
      <c r="G175" s="35">
        <v>1211.7327843412497</v>
      </c>
      <c r="H175" s="35">
        <v>0</v>
      </c>
      <c r="I175" s="35">
        <v>0</v>
      </c>
      <c r="J175" s="35">
        <v>0</v>
      </c>
      <c r="K175" s="35">
        <v>162.05149334536412</v>
      </c>
      <c r="L175" s="35">
        <v>534.49590272493379</v>
      </c>
      <c r="M175" s="44">
        <v>5122.6346452348771</v>
      </c>
      <c r="N175" s="32"/>
      <c r="O175" s="34" t="s">
        <v>25</v>
      </c>
      <c r="P175" s="36">
        <v>0</v>
      </c>
      <c r="Q175" s="35">
        <v>374.45573711829138</v>
      </c>
      <c r="R175" s="35">
        <v>2196.3518715276732</v>
      </c>
      <c r="S175" s="35">
        <v>0</v>
      </c>
      <c r="T175" s="44">
        <v>2570.8076086459646</v>
      </c>
      <c r="U175" s="32"/>
      <c r="V175" s="34" t="s">
        <v>25</v>
      </c>
      <c r="W175" s="36">
        <v>0</v>
      </c>
      <c r="X175" s="35">
        <v>64.936365093208948</v>
      </c>
      <c r="Y175" s="35">
        <v>14206.94527877285</v>
      </c>
      <c r="Z175" s="35">
        <v>635.60085432701271</v>
      </c>
      <c r="AA175" s="44">
        <v>14907.482498193071</v>
      </c>
    </row>
    <row r="176" spans="1:27" x14ac:dyDescent="0.2">
      <c r="A176" s="114">
        <v>16</v>
      </c>
      <c r="B176" s="114">
        <v>27</v>
      </c>
      <c r="C176" s="114">
        <v>22</v>
      </c>
      <c r="D176" s="114">
        <v>16</v>
      </c>
      <c r="E176" s="34" t="s">
        <v>26</v>
      </c>
      <c r="F176" s="35">
        <v>2783.8806028386011</v>
      </c>
      <c r="G176" s="35">
        <v>346.44038493480002</v>
      </c>
      <c r="H176" s="35">
        <v>25.223729388399992</v>
      </c>
      <c r="I176" s="35">
        <v>0</v>
      </c>
      <c r="J176" s="35">
        <v>0</v>
      </c>
      <c r="K176" s="35">
        <v>904.31897883090005</v>
      </c>
      <c r="L176" s="35">
        <v>876.57201939570018</v>
      </c>
      <c r="M176" s="44">
        <v>4936.4357153884011</v>
      </c>
      <c r="N176" s="32"/>
      <c r="O176" s="34" t="s">
        <v>26</v>
      </c>
      <c r="P176" s="36">
        <v>0</v>
      </c>
      <c r="Q176" s="35">
        <v>128.32795139199999</v>
      </c>
      <c r="R176" s="35">
        <v>3388.4915258873998</v>
      </c>
      <c r="S176" s="35">
        <v>581.89060532389988</v>
      </c>
      <c r="T176" s="44">
        <v>4098.7100826033002</v>
      </c>
      <c r="U176" s="32"/>
      <c r="V176" s="34" t="s">
        <v>26</v>
      </c>
      <c r="W176" s="36">
        <v>0</v>
      </c>
      <c r="X176" s="35">
        <v>0</v>
      </c>
      <c r="Y176" s="35">
        <v>731.06973194809984</v>
      </c>
      <c r="Z176" s="35">
        <v>4680.7324759230996</v>
      </c>
      <c r="AA176" s="44">
        <v>5411.8022078711992</v>
      </c>
    </row>
    <row r="177" spans="1:27" x14ac:dyDescent="0.2">
      <c r="A177" s="114">
        <v>30</v>
      </c>
      <c r="B177" s="114">
        <v>28</v>
      </c>
      <c r="C177" s="114">
        <v>23</v>
      </c>
      <c r="D177" s="114">
        <v>30</v>
      </c>
      <c r="E177" s="34" t="s">
        <v>27</v>
      </c>
      <c r="F177" s="35">
        <v>1372.4703548374998</v>
      </c>
      <c r="G177" s="35">
        <v>2089.1498272223994</v>
      </c>
      <c r="H177" s="35">
        <v>245.83590426989997</v>
      </c>
      <c r="I177" s="35">
        <v>99.353254744200001</v>
      </c>
      <c r="J177" s="35">
        <v>0</v>
      </c>
      <c r="K177" s="35">
        <v>948.33666947099982</v>
      </c>
      <c r="L177" s="35">
        <v>1156.4470741158998</v>
      </c>
      <c r="M177" s="44">
        <v>5911.593084660899</v>
      </c>
      <c r="N177" s="32"/>
      <c r="O177" s="34" t="s">
        <v>27</v>
      </c>
      <c r="P177" s="36">
        <v>623.42722939120006</v>
      </c>
      <c r="Q177" s="35">
        <v>2303.0835504713</v>
      </c>
      <c r="R177" s="35">
        <v>1564.2119177176</v>
      </c>
      <c r="S177" s="35">
        <v>99.593920544299962</v>
      </c>
      <c r="T177" s="44">
        <v>4590.3166181244005</v>
      </c>
      <c r="U177" s="32"/>
      <c r="V177" s="34" t="s">
        <v>27</v>
      </c>
      <c r="W177" s="36">
        <v>0</v>
      </c>
      <c r="X177" s="35">
        <v>0</v>
      </c>
      <c r="Y177" s="35">
        <v>3686.9474302194985</v>
      </c>
      <c r="Z177" s="35">
        <v>4130.6029582087986</v>
      </c>
      <c r="AA177" s="44">
        <v>7817.5503884282971</v>
      </c>
    </row>
    <row r="178" spans="1:27" ht="12" x14ac:dyDescent="0.25">
      <c r="A178" s="114">
        <v>64</v>
      </c>
      <c r="B178" s="114">
        <v>64</v>
      </c>
      <c r="C178" s="114">
        <v>24</v>
      </c>
      <c r="D178" s="114">
        <v>64</v>
      </c>
      <c r="E178" s="38"/>
      <c r="F178" s="7"/>
      <c r="G178" s="3"/>
      <c r="H178" s="8"/>
      <c r="I178" s="8"/>
      <c r="J178" s="8"/>
      <c r="K178" s="3"/>
      <c r="L178" s="3"/>
      <c r="M178" s="45"/>
      <c r="N178" s="32"/>
      <c r="O178" s="38"/>
      <c r="P178" s="40"/>
      <c r="Q178" s="3"/>
      <c r="R178" s="3"/>
      <c r="S178" s="3"/>
      <c r="T178" s="45"/>
      <c r="U178" s="32"/>
      <c r="V178" s="38"/>
      <c r="W178" s="40"/>
      <c r="X178" s="3"/>
      <c r="Y178" s="3"/>
      <c r="Z178" s="3"/>
      <c r="AA178" s="45"/>
    </row>
    <row r="179" spans="1:27" ht="12" x14ac:dyDescent="0.25">
      <c r="A179" s="153">
        <v>57</v>
      </c>
      <c r="B179" s="153">
        <v>53</v>
      </c>
      <c r="C179" s="153">
        <v>25</v>
      </c>
      <c r="D179" s="153">
        <v>51</v>
      </c>
      <c r="E179" s="41" t="s">
        <v>101</v>
      </c>
      <c r="F179" s="4">
        <v>14342.075419916453</v>
      </c>
      <c r="G179" s="5">
        <v>741.59681226968371</v>
      </c>
      <c r="H179" s="6">
        <v>0</v>
      </c>
      <c r="I179" s="6">
        <v>0</v>
      </c>
      <c r="J179" s="6">
        <v>80.61855597769167</v>
      </c>
      <c r="K179" s="5">
        <v>21418.478730028772</v>
      </c>
      <c r="L179" s="5">
        <v>1269.5510961216146</v>
      </c>
      <c r="M179" s="17">
        <v>37852.320614314209</v>
      </c>
      <c r="N179" s="32"/>
      <c r="O179" s="41" t="s">
        <v>101</v>
      </c>
      <c r="P179" s="42">
        <v>0</v>
      </c>
      <c r="Q179" s="5">
        <v>418.0399461690987</v>
      </c>
      <c r="R179" s="5">
        <v>4117.1874519307312</v>
      </c>
      <c r="S179" s="5">
        <v>0</v>
      </c>
      <c r="T179" s="17">
        <v>4535.2273980998298</v>
      </c>
      <c r="U179" s="32"/>
      <c r="V179" s="41" t="s">
        <v>101</v>
      </c>
      <c r="W179" s="42">
        <v>0</v>
      </c>
      <c r="X179" s="5">
        <v>0</v>
      </c>
      <c r="Y179" s="5">
        <v>129859.10240618668</v>
      </c>
      <c r="Z179" s="5">
        <v>252.02372739579982</v>
      </c>
      <c r="AA179" s="17">
        <v>130111.12613358248</v>
      </c>
    </row>
    <row r="180" spans="1:27" x14ac:dyDescent="0.2">
      <c r="A180" s="114">
        <v>19</v>
      </c>
      <c r="B180" s="114">
        <v>49</v>
      </c>
      <c r="C180" s="114">
        <v>26</v>
      </c>
      <c r="D180" s="114">
        <v>19</v>
      </c>
      <c r="E180" s="34" t="s">
        <v>28</v>
      </c>
      <c r="F180" s="35">
        <v>0</v>
      </c>
      <c r="G180" s="35">
        <v>248.80708485400146</v>
      </c>
      <c r="H180" s="35">
        <v>0</v>
      </c>
      <c r="I180" s="35">
        <v>0</v>
      </c>
      <c r="J180" s="35">
        <v>0</v>
      </c>
      <c r="K180" s="35">
        <v>4552.4329580801268</v>
      </c>
      <c r="L180" s="35">
        <v>1244.4384035068495</v>
      </c>
      <c r="M180" s="44">
        <v>6045.6784464409784</v>
      </c>
      <c r="N180" s="32"/>
      <c r="O180" s="34" t="s">
        <v>28</v>
      </c>
      <c r="P180" s="36">
        <v>0</v>
      </c>
      <c r="Q180" s="35">
        <v>0</v>
      </c>
      <c r="R180" s="35">
        <v>489.0103348460139</v>
      </c>
      <c r="S180" s="35">
        <v>0</v>
      </c>
      <c r="T180" s="44">
        <v>489.0103348460139</v>
      </c>
      <c r="U180" s="32"/>
      <c r="V180" s="34" t="s">
        <v>28</v>
      </c>
      <c r="W180" s="36">
        <v>0</v>
      </c>
      <c r="X180" s="35">
        <v>0</v>
      </c>
      <c r="Y180" s="35">
        <v>63679.056225746404</v>
      </c>
      <c r="Z180" s="35">
        <v>0</v>
      </c>
      <c r="AA180" s="44">
        <v>63679.056225746404</v>
      </c>
    </row>
    <row r="181" spans="1:27" x14ac:dyDescent="0.2">
      <c r="A181" s="114">
        <v>24</v>
      </c>
      <c r="B181" s="114">
        <v>50</v>
      </c>
      <c r="C181" s="114">
        <v>27</v>
      </c>
      <c r="D181" s="114">
        <v>24</v>
      </c>
      <c r="E181" s="34" t="s">
        <v>29</v>
      </c>
      <c r="F181" s="35">
        <v>1368.0789657029002</v>
      </c>
      <c r="G181" s="35">
        <v>0</v>
      </c>
      <c r="H181" s="35">
        <v>0</v>
      </c>
      <c r="I181" s="35">
        <v>0</v>
      </c>
      <c r="J181" s="35">
        <v>0</v>
      </c>
      <c r="K181" s="35">
        <v>11900.939063222399</v>
      </c>
      <c r="L181" s="35">
        <v>0</v>
      </c>
      <c r="M181" s="44">
        <v>13269.018028925298</v>
      </c>
      <c r="N181" s="32"/>
      <c r="O181" s="34" t="s">
        <v>29</v>
      </c>
      <c r="P181" s="36">
        <v>0</v>
      </c>
      <c r="Q181" s="35">
        <v>174.627575433</v>
      </c>
      <c r="R181" s="35">
        <v>210.61856578780007</v>
      </c>
      <c r="S181" s="35">
        <v>0</v>
      </c>
      <c r="T181" s="44">
        <v>385.24614122080004</v>
      </c>
      <c r="U181" s="32"/>
      <c r="V181" s="34" t="s">
        <v>29</v>
      </c>
      <c r="W181" s="36">
        <v>0</v>
      </c>
      <c r="X181" s="35">
        <v>0</v>
      </c>
      <c r="Y181" s="35">
        <v>47819.367440145776</v>
      </c>
      <c r="Z181" s="35">
        <v>0</v>
      </c>
      <c r="AA181" s="44">
        <v>47819.367440145776</v>
      </c>
    </row>
    <row r="182" spans="1:27" x14ac:dyDescent="0.2">
      <c r="A182" s="114">
        <v>26</v>
      </c>
      <c r="B182" s="114">
        <v>51</v>
      </c>
      <c r="C182" s="114">
        <v>28</v>
      </c>
      <c r="D182" s="114">
        <v>26</v>
      </c>
      <c r="E182" s="34" t="s">
        <v>30</v>
      </c>
      <c r="F182" s="35">
        <v>152.12992477164713</v>
      </c>
      <c r="G182" s="35">
        <v>492.78972741568225</v>
      </c>
      <c r="H182" s="35">
        <v>0</v>
      </c>
      <c r="I182" s="35">
        <v>0</v>
      </c>
      <c r="J182" s="35">
        <v>80.61855597769167</v>
      </c>
      <c r="K182" s="35">
        <v>852.98704232984437</v>
      </c>
      <c r="L182" s="35">
        <v>25.112692614765123</v>
      </c>
      <c r="M182" s="44">
        <v>1603.6379431096304</v>
      </c>
      <c r="N182" s="32"/>
      <c r="O182" s="34" t="s">
        <v>30</v>
      </c>
      <c r="P182" s="36">
        <v>0</v>
      </c>
      <c r="Q182" s="35">
        <v>185.93252742249868</v>
      </c>
      <c r="R182" s="35">
        <v>794.41741585711634</v>
      </c>
      <c r="S182" s="35">
        <v>0</v>
      </c>
      <c r="T182" s="44">
        <v>980.34994327961499</v>
      </c>
      <c r="U182" s="32"/>
      <c r="V182" s="34" t="s">
        <v>30</v>
      </c>
      <c r="W182" s="36">
        <v>0</v>
      </c>
      <c r="X182" s="35">
        <v>0</v>
      </c>
      <c r="Y182" s="35">
        <v>15881.862038941696</v>
      </c>
      <c r="Z182" s="35">
        <v>249.22125500139981</v>
      </c>
      <c r="AA182" s="44">
        <v>16131.083293943095</v>
      </c>
    </row>
    <row r="183" spans="1:27" x14ac:dyDescent="0.2">
      <c r="A183" s="114">
        <v>43</v>
      </c>
      <c r="B183" s="114">
        <v>52</v>
      </c>
      <c r="C183" s="114">
        <v>29</v>
      </c>
      <c r="D183" s="114">
        <v>43</v>
      </c>
      <c r="E183" s="34" t="s">
        <v>31</v>
      </c>
      <c r="F183" s="35">
        <v>12821.866529441906</v>
      </c>
      <c r="G183" s="35">
        <v>0</v>
      </c>
      <c r="H183" s="35">
        <v>0</v>
      </c>
      <c r="I183" s="35">
        <v>0</v>
      </c>
      <c r="J183" s="35">
        <v>0</v>
      </c>
      <c r="K183" s="35">
        <v>4112.1196663964001</v>
      </c>
      <c r="L183" s="35">
        <v>0</v>
      </c>
      <c r="M183" s="44">
        <v>16933.986195838304</v>
      </c>
      <c r="N183" s="32"/>
      <c r="O183" s="34" t="s">
        <v>31</v>
      </c>
      <c r="P183" s="36">
        <v>0</v>
      </c>
      <c r="Q183" s="35">
        <v>57.4798433136</v>
      </c>
      <c r="R183" s="35">
        <v>2623.1411354398006</v>
      </c>
      <c r="S183" s="35">
        <v>0</v>
      </c>
      <c r="T183" s="44">
        <v>2680.6209787534008</v>
      </c>
      <c r="U183" s="32"/>
      <c r="V183" s="34" t="s">
        <v>31</v>
      </c>
      <c r="W183" s="36">
        <v>0</v>
      </c>
      <c r="X183" s="35">
        <v>0</v>
      </c>
      <c r="Y183" s="35">
        <v>2478.8167013528</v>
      </c>
      <c r="Z183" s="35">
        <v>2.8024723944000001</v>
      </c>
      <c r="AA183" s="44">
        <v>2481.6191737472</v>
      </c>
    </row>
    <row r="184" spans="1:27" ht="12" x14ac:dyDescent="0.25">
      <c r="A184" s="114">
        <v>65</v>
      </c>
      <c r="B184" s="114">
        <v>65</v>
      </c>
      <c r="C184" s="114">
        <v>30</v>
      </c>
      <c r="D184" s="114">
        <v>65</v>
      </c>
      <c r="E184" s="31"/>
      <c r="F184" s="11"/>
      <c r="G184" s="13"/>
      <c r="H184" s="13"/>
      <c r="I184" s="13"/>
      <c r="J184" s="8"/>
      <c r="K184" s="12"/>
      <c r="L184" s="12"/>
      <c r="M184" s="49"/>
      <c r="N184" s="32"/>
      <c r="O184" s="31"/>
      <c r="P184" s="48"/>
      <c r="Q184" s="12"/>
      <c r="R184" s="12"/>
      <c r="S184" s="12"/>
      <c r="T184" s="49"/>
      <c r="U184" s="32"/>
      <c r="V184" s="31"/>
      <c r="W184" s="48"/>
      <c r="X184" s="12"/>
      <c r="Y184" s="12"/>
      <c r="Z184" s="12"/>
      <c r="AA184" s="49"/>
    </row>
    <row r="185" spans="1:27" ht="12" x14ac:dyDescent="0.25">
      <c r="A185" s="153">
        <v>46</v>
      </c>
      <c r="B185" s="153">
        <v>7</v>
      </c>
      <c r="C185" s="153">
        <v>31</v>
      </c>
      <c r="D185" s="153">
        <v>52</v>
      </c>
      <c r="E185" s="41" t="s">
        <v>100</v>
      </c>
      <c r="F185" s="4">
        <v>10552.423961036104</v>
      </c>
      <c r="G185" s="5">
        <v>12423.348389019697</v>
      </c>
      <c r="H185" s="6">
        <v>0</v>
      </c>
      <c r="I185" s="6">
        <v>551.21760198000004</v>
      </c>
      <c r="J185" s="6">
        <v>0</v>
      </c>
      <c r="K185" s="5">
        <v>7844.8803206069979</v>
      </c>
      <c r="L185" s="5">
        <v>3912.6114857258999</v>
      </c>
      <c r="M185" s="17">
        <v>35284.481758368696</v>
      </c>
      <c r="N185" s="32"/>
      <c r="O185" s="41" t="s">
        <v>100</v>
      </c>
      <c r="P185" s="42">
        <v>408.40115197989996</v>
      </c>
      <c r="Q185" s="5">
        <v>4916.3376979862014</v>
      </c>
      <c r="R185" s="5">
        <v>4524.8241450715013</v>
      </c>
      <c r="S185" s="5">
        <v>164.4788474369</v>
      </c>
      <c r="T185" s="17">
        <v>10014.041842474502</v>
      </c>
      <c r="U185" s="32"/>
      <c r="V185" s="41" t="s">
        <v>100</v>
      </c>
      <c r="W185" s="42">
        <v>0</v>
      </c>
      <c r="X185" s="5">
        <v>0</v>
      </c>
      <c r="Y185" s="5">
        <v>137007.46668633749</v>
      </c>
      <c r="Z185" s="5">
        <v>2986.099215057</v>
      </c>
      <c r="AA185" s="17">
        <v>139993.5659013945</v>
      </c>
    </row>
    <row r="186" spans="1:27" x14ac:dyDescent="0.2">
      <c r="A186" s="114">
        <v>13</v>
      </c>
      <c r="B186" s="114">
        <v>1</v>
      </c>
      <c r="C186" s="114">
        <v>32</v>
      </c>
      <c r="D186" s="114">
        <v>13</v>
      </c>
      <c r="E186" s="34" t="s">
        <v>32</v>
      </c>
      <c r="F186" s="35">
        <v>3227.4632448679017</v>
      </c>
      <c r="G186" s="35">
        <v>519.64474277640011</v>
      </c>
      <c r="H186" s="35">
        <v>0</v>
      </c>
      <c r="I186" s="35">
        <v>551.21760198000004</v>
      </c>
      <c r="J186" s="35">
        <v>0</v>
      </c>
      <c r="K186" s="35">
        <v>364.16721207900002</v>
      </c>
      <c r="L186" s="35">
        <v>1129.6264436586998</v>
      </c>
      <c r="M186" s="44">
        <v>5792.1192453620015</v>
      </c>
      <c r="N186" s="32"/>
      <c r="O186" s="34" t="s">
        <v>32</v>
      </c>
      <c r="P186" s="36">
        <v>0</v>
      </c>
      <c r="Q186" s="35">
        <v>1371.1827421322</v>
      </c>
      <c r="R186" s="35">
        <v>943.18704754000021</v>
      </c>
      <c r="S186" s="35">
        <v>38.325662188799996</v>
      </c>
      <c r="T186" s="44">
        <v>2352.695451861</v>
      </c>
      <c r="U186" s="32"/>
      <c r="V186" s="34" t="s">
        <v>32</v>
      </c>
      <c r="W186" s="36">
        <v>0</v>
      </c>
      <c r="X186" s="35">
        <v>0</v>
      </c>
      <c r="Y186" s="35">
        <v>30108.295807764614</v>
      </c>
      <c r="Z186" s="35">
        <v>578.68195317599998</v>
      </c>
      <c r="AA186" s="44">
        <v>30686.977760940616</v>
      </c>
    </row>
    <row r="187" spans="1:27" x14ac:dyDescent="0.2">
      <c r="A187" s="114">
        <v>15</v>
      </c>
      <c r="B187" s="114">
        <v>2</v>
      </c>
      <c r="C187" s="114">
        <v>33</v>
      </c>
      <c r="D187" s="114">
        <v>15</v>
      </c>
      <c r="E187" s="34" t="s">
        <v>33</v>
      </c>
      <c r="F187" s="35">
        <v>1342.7784650558999</v>
      </c>
      <c r="G187" s="35">
        <v>4963.415162703599</v>
      </c>
      <c r="H187" s="35">
        <v>0</v>
      </c>
      <c r="I187" s="35">
        <v>0</v>
      </c>
      <c r="J187" s="35">
        <v>0</v>
      </c>
      <c r="K187" s="35">
        <v>2431.0081170469984</v>
      </c>
      <c r="L187" s="35">
        <v>493.84149815509994</v>
      </c>
      <c r="M187" s="44">
        <v>9231.0432429615976</v>
      </c>
      <c r="N187" s="32"/>
      <c r="O187" s="34" t="s">
        <v>33</v>
      </c>
      <c r="P187" s="36">
        <v>222.26910142029996</v>
      </c>
      <c r="Q187" s="35">
        <v>1677.5281326407005</v>
      </c>
      <c r="R187" s="35">
        <v>2144.5521509424007</v>
      </c>
      <c r="S187" s="35">
        <v>110.43152222060002</v>
      </c>
      <c r="T187" s="44">
        <v>4154.7809072240007</v>
      </c>
      <c r="U187" s="32"/>
      <c r="V187" s="34" t="s">
        <v>33</v>
      </c>
      <c r="W187" s="36">
        <v>0</v>
      </c>
      <c r="X187" s="35">
        <v>0</v>
      </c>
      <c r="Y187" s="35">
        <v>11370.197381912509</v>
      </c>
      <c r="Z187" s="35">
        <v>563.91701872359999</v>
      </c>
      <c r="AA187" s="44">
        <v>11934.114400636108</v>
      </c>
    </row>
    <row r="188" spans="1:27" x14ac:dyDescent="0.2">
      <c r="A188" s="114">
        <v>27</v>
      </c>
      <c r="B188" s="114">
        <v>3</v>
      </c>
      <c r="C188" s="114">
        <v>34</v>
      </c>
      <c r="D188" s="114">
        <v>27</v>
      </c>
      <c r="E188" s="34" t="s">
        <v>34</v>
      </c>
      <c r="F188" s="35">
        <v>3.3825118504000025</v>
      </c>
      <c r="G188" s="35">
        <v>5.1252652313999985</v>
      </c>
      <c r="H188" s="35">
        <v>0</v>
      </c>
      <c r="I188" s="35">
        <v>0</v>
      </c>
      <c r="J188" s="35">
        <v>0</v>
      </c>
      <c r="K188" s="35">
        <v>177.77114972669997</v>
      </c>
      <c r="L188" s="35">
        <v>0</v>
      </c>
      <c r="M188" s="44">
        <v>186.27892680849999</v>
      </c>
      <c r="N188" s="32"/>
      <c r="O188" s="34" t="s">
        <v>34</v>
      </c>
      <c r="P188" s="36">
        <v>0</v>
      </c>
      <c r="Q188" s="35">
        <v>45.796196206799998</v>
      </c>
      <c r="R188" s="35">
        <v>748.34289404839944</v>
      </c>
      <c r="S188" s="35">
        <v>0</v>
      </c>
      <c r="T188" s="44">
        <v>794.13909025519945</v>
      </c>
      <c r="U188" s="32"/>
      <c r="V188" s="34" t="s">
        <v>34</v>
      </c>
      <c r="W188" s="36">
        <v>0</v>
      </c>
      <c r="X188" s="35">
        <v>0</v>
      </c>
      <c r="Y188" s="35">
        <v>59896.785804326551</v>
      </c>
      <c r="Z188" s="35">
        <v>37.953167910300003</v>
      </c>
      <c r="AA188" s="44">
        <v>59934.738972236853</v>
      </c>
    </row>
    <row r="189" spans="1:27" x14ac:dyDescent="0.2">
      <c r="A189" s="114">
        <v>31</v>
      </c>
      <c r="B189" s="114">
        <v>4</v>
      </c>
      <c r="C189" s="114">
        <v>35</v>
      </c>
      <c r="D189" s="114">
        <v>31</v>
      </c>
      <c r="E189" s="34" t="s">
        <v>35</v>
      </c>
      <c r="F189" s="35">
        <v>2998.2950173039003</v>
      </c>
      <c r="G189" s="35">
        <v>5956.5349195227991</v>
      </c>
      <c r="H189" s="35">
        <v>0</v>
      </c>
      <c r="I189" s="35">
        <v>0</v>
      </c>
      <c r="J189" s="35">
        <v>0</v>
      </c>
      <c r="K189" s="35">
        <v>833.34398871180008</v>
      </c>
      <c r="L189" s="35">
        <v>1375.0104726137001</v>
      </c>
      <c r="M189" s="44">
        <v>11163.1843981522</v>
      </c>
      <c r="N189" s="32"/>
      <c r="O189" s="34" t="s">
        <v>35</v>
      </c>
      <c r="P189" s="36">
        <v>186.1320505596</v>
      </c>
      <c r="Q189" s="35">
        <v>413.47959300979994</v>
      </c>
      <c r="R189" s="35">
        <v>201.54451613480001</v>
      </c>
      <c r="S189" s="35">
        <v>15.721663027500002</v>
      </c>
      <c r="T189" s="44">
        <v>816.87782273169989</v>
      </c>
      <c r="U189" s="32"/>
      <c r="V189" s="34" t="s">
        <v>35</v>
      </c>
      <c r="W189" s="36">
        <v>0</v>
      </c>
      <c r="X189" s="35">
        <v>0</v>
      </c>
      <c r="Y189" s="35">
        <v>2293.1263795559003</v>
      </c>
      <c r="Z189" s="35">
        <v>142.10837092080001</v>
      </c>
      <c r="AA189" s="44">
        <v>2435.2347504767004</v>
      </c>
    </row>
    <row r="190" spans="1:27" x14ac:dyDescent="0.2">
      <c r="A190" s="114">
        <v>32</v>
      </c>
      <c r="B190" s="114">
        <v>5</v>
      </c>
      <c r="C190" s="114">
        <v>36</v>
      </c>
      <c r="D190" s="114">
        <v>32</v>
      </c>
      <c r="E190" s="34" t="s">
        <v>36</v>
      </c>
      <c r="F190" s="35">
        <v>2263.8758667535999</v>
      </c>
      <c r="G190" s="35">
        <v>939.78334290939983</v>
      </c>
      <c r="H190" s="35">
        <v>0</v>
      </c>
      <c r="I190" s="35">
        <v>0</v>
      </c>
      <c r="J190" s="35">
        <v>0</v>
      </c>
      <c r="K190" s="35">
        <v>3058.0723054987993</v>
      </c>
      <c r="L190" s="35">
        <v>914.13307129840007</v>
      </c>
      <c r="M190" s="44">
        <v>7175.8645864601986</v>
      </c>
      <c r="N190" s="32"/>
      <c r="O190" s="34" t="s">
        <v>36</v>
      </c>
      <c r="P190" s="36">
        <v>0</v>
      </c>
      <c r="Q190" s="35">
        <v>1262.4136284834005</v>
      </c>
      <c r="R190" s="35">
        <v>75.595771827500002</v>
      </c>
      <c r="S190" s="35">
        <v>0</v>
      </c>
      <c r="T190" s="44">
        <v>1338.0094003109004</v>
      </c>
      <c r="U190" s="32"/>
      <c r="V190" s="34" t="s">
        <v>36</v>
      </c>
      <c r="W190" s="36">
        <v>0</v>
      </c>
      <c r="X190" s="35">
        <v>0</v>
      </c>
      <c r="Y190" s="35">
        <v>8782.9643823121005</v>
      </c>
      <c r="Z190" s="35">
        <v>1654.6444026967001</v>
      </c>
      <c r="AA190" s="44">
        <v>10437.608785008801</v>
      </c>
    </row>
    <row r="191" spans="1:27" x14ac:dyDescent="0.2">
      <c r="A191" s="114">
        <v>40</v>
      </c>
      <c r="B191" s="114">
        <v>6</v>
      </c>
      <c r="C191" s="114">
        <v>37</v>
      </c>
      <c r="D191" s="114">
        <v>40</v>
      </c>
      <c r="E191" s="34" t="s">
        <v>37</v>
      </c>
      <c r="F191" s="35">
        <v>716.6288552044</v>
      </c>
      <c r="G191" s="35">
        <v>38.844955876100009</v>
      </c>
      <c r="H191" s="35">
        <v>0</v>
      </c>
      <c r="I191" s="35">
        <v>0</v>
      </c>
      <c r="J191" s="35">
        <v>0</v>
      </c>
      <c r="K191" s="35">
        <v>980.51754754370029</v>
      </c>
      <c r="L191" s="35">
        <v>0</v>
      </c>
      <c r="M191" s="44">
        <v>1735.9913586242003</v>
      </c>
      <c r="N191" s="32"/>
      <c r="O191" s="34" t="s">
        <v>37</v>
      </c>
      <c r="P191" s="36">
        <v>0</v>
      </c>
      <c r="Q191" s="35">
        <v>145.93740551330001</v>
      </c>
      <c r="R191" s="35">
        <v>411.60176457840004</v>
      </c>
      <c r="S191" s="35">
        <v>0</v>
      </c>
      <c r="T191" s="44">
        <v>557.53917009170004</v>
      </c>
      <c r="U191" s="32"/>
      <c r="V191" s="34" t="s">
        <v>37</v>
      </c>
      <c r="W191" s="36">
        <v>0</v>
      </c>
      <c r="X191" s="35">
        <v>0</v>
      </c>
      <c r="Y191" s="35">
        <v>24556.096930465799</v>
      </c>
      <c r="Z191" s="35">
        <v>8.7943016295999996</v>
      </c>
      <c r="AA191" s="44">
        <v>24564.8912320954</v>
      </c>
    </row>
    <row r="192" spans="1:27" ht="12" x14ac:dyDescent="0.25">
      <c r="A192" s="114">
        <v>66</v>
      </c>
      <c r="B192" s="114">
        <v>66</v>
      </c>
      <c r="C192" s="114">
        <v>38</v>
      </c>
      <c r="D192" s="114">
        <v>66</v>
      </c>
      <c r="E192" s="38"/>
      <c r="F192" s="7"/>
      <c r="G192" s="3"/>
      <c r="H192" s="8"/>
      <c r="I192" s="8"/>
      <c r="J192" s="8"/>
      <c r="K192" s="3"/>
      <c r="L192" s="3"/>
      <c r="M192" s="45"/>
      <c r="N192" s="32"/>
      <c r="O192" s="38"/>
      <c r="P192" s="40"/>
      <c r="Q192" s="3"/>
      <c r="R192" s="3"/>
      <c r="S192" s="3"/>
      <c r="T192" s="45"/>
      <c r="U192" s="32"/>
      <c r="V192" s="38"/>
      <c r="W192" s="40"/>
      <c r="X192" s="3"/>
      <c r="Y192" s="3"/>
      <c r="Z192" s="3"/>
      <c r="AA192" s="45"/>
    </row>
    <row r="193" spans="1:27" ht="12" x14ac:dyDescent="0.25">
      <c r="A193" s="153">
        <v>53</v>
      </c>
      <c r="B193" s="153">
        <v>35</v>
      </c>
      <c r="C193" s="153">
        <v>39</v>
      </c>
      <c r="D193" s="153">
        <v>53</v>
      </c>
      <c r="E193" s="41" t="s">
        <v>99</v>
      </c>
      <c r="F193" s="4">
        <v>34719.546457273384</v>
      </c>
      <c r="G193" s="5">
        <v>5556.3696714596645</v>
      </c>
      <c r="H193" s="6">
        <v>185.07536765682062</v>
      </c>
      <c r="I193" s="6">
        <v>0</v>
      </c>
      <c r="J193" s="6">
        <v>0</v>
      </c>
      <c r="K193" s="5">
        <v>34343.87903577902</v>
      </c>
      <c r="L193" s="5">
        <v>2393.3061352404175</v>
      </c>
      <c r="M193" s="17">
        <v>77198.176667409309</v>
      </c>
      <c r="N193" s="32"/>
      <c r="O193" s="41" t="s">
        <v>99</v>
      </c>
      <c r="P193" s="42">
        <v>0</v>
      </c>
      <c r="Q193" s="5">
        <v>1848.064795548931</v>
      </c>
      <c r="R193" s="5">
        <v>30424.065353711598</v>
      </c>
      <c r="S193" s="5">
        <v>8007.0122217269054</v>
      </c>
      <c r="T193" s="17">
        <v>40279.142370987436</v>
      </c>
      <c r="U193" s="32"/>
      <c r="V193" s="41" t="s">
        <v>99</v>
      </c>
      <c r="W193" s="42">
        <v>0</v>
      </c>
      <c r="X193" s="5">
        <v>0</v>
      </c>
      <c r="Y193" s="5">
        <v>113378.36438427411</v>
      </c>
      <c r="Z193" s="5">
        <v>272.22436155059017</v>
      </c>
      <c r="AA193" s="17">
        <v>113650.5887458247</v>
      </c>
    </row>
    <row r="194" spans="1:27" x14ac:dyDescent="0.2">
      <c r="A194" s="114">
        <v>8</v>
      </c>
      <c r="B194" s="114">
        <v>30</v>
      </c>
      <c r="C194" s="114">
        <v>40</v>
      </c>
      <c r="D194" s="114">
        <v>8</v>
      </c>
      <c r="E194" s="34" t="s">
        <v>38</v>
      </c>
      <c r="F194" s="35">
        <v>20835.731339676207</v>
      </c>
      <c r="G194" s="35">
        <v>2655.1781959963</v>
      </c>
      <c r="H194" s="35">
        <v>0</v>
      </c>
      <c r="I194" s="35">
        <v>0</v>
      </c>
      <c r="J194" s="35">
        <v>0</v>
      </c>
      <c r="K194" s="35">
        <v>10884.962723399702</v>
      </c>
      <c r="L194" s="35">
        <v>0</v>
      </c>
      <c r="M194" s="44">
        <v>34375.87225907221</v>
      </c>
      <c r="N194" s="32"/>
      <c r="O194" s="34" t="s">
        <v>38</v>
      </c>
      <c r="P194" s="36">
        <v>0</v>
      </c>
      <c r="Q194" s="35">
        <v>1261.7526344416999</v>
      </c>
      <c r="R194" s="35">
        <v>23475.523506554298</v>
      </c>
      <c r="S194" s="35">
        <v>0</v>
      </c>
      <c r="T194" s="44">
        <v>24737.276140995997</v>
      </c>
      <c r="U194" s="32"/>
      <c r="V194" s="34" t="s">
        <v>38</v>
      </c>
      <c r="W194" s="36">
        <v>0</v>
      </c>
      <c r="X194" s="35">
        <v>0</v>
      </c>
      <c r="Y194" s="35">
        <v>60409.639408190953</v>
      </c>
      <c r="Z194" s="35">
        <v>0</v>
      </c>
      <c r="AA194" s="44">
        <v>60409.639408190953</v>
      </c>
    </row>
    <row r="195" spans="1:27" x14ac:dyDescent="0.2">
      <c r="A195" s="114">
        <v>9</v>
      </c>
      <c r="B195" s="114">
        <v>31</v>
      </c>
      <c r="C195" s="114">
        <v>41</v>
      </c>
      <c r="D195" s="114">
        <v>9</v>
      </c>
      <c r="E195" s="34" t="s">
        <v>39</v>
      </c>
      <c r="F195" s="35">
        <v>1595.5255502963682</v>
      </c>
      <c r="G195" s="35">
        <v>933.88640887894678</v>
      </c>
      <c r="H195" s="35">
        <v>0</v>
      </c>
      <c r="I195" s="35">
        <v>0</v>
      </c>
      <c r="J195" s="35">
        <v>0</v>
      </c>
      <c r="K195" s="35">
        <v>1467.327038711979</v>
      </c>
      <c r="L195" s="35">
        <v>181.04174020581732</v>
      </c>
      <c r="M195" s="44">
        <v>4177.7807380931117</v>
      </c>
      <c r="N195" s="32"/>
      <c r="O195" s="34" t="s">
        <v>39</v>
      </c>
      <c r="P195" s="36">
        <v>0</v>
      </c>
      <c r="Q195" s="35">
        <v>247.78749745846571</v>
      </c>
      <c r="R195" s="35">
        <v>4936.2581310102905</v>
      </c>
      <c r="S195" s="35">
        <v>132.36890033291525</v>
      </c>
      <c r="T195" s="44">
        <v>5316.4145288016716</v>
      </c>
      <c r="U195" s="32"/>
      <c r="V195" s="34" t="s">
        <v>39</v>
      </c>
      <c r="W195" s="36">
        <v>0</v>
      </c>
      <c r="X195" s="35">
        <v>0</v>
      </c>
      <c r="Y195" s="35">
        <v>37000.171756139818</v>
      </c>
      <c r="Z195" s="35">
        <v>235.2925951001107</v>
      </c>
      <c r="AA195" s="44">
        <v>37235.464351239927</v>
      </c>
    </row>
    <row r="196" spans="1:27" x14ac:dyDescent="0.2">
      <c r="A196" s="114">
        <v>28</v>
      </c>
      <c r="B196" s="114">
        <v>32</v>
      </c>
      <c r="C196" s="114">
        <v>42</v>
      </c>
      <c r="D196" s="114">
        <v>28</v>
      </c>
      <c r="E196" s="34" t="s">
        <v>40</v>
      </c>
      <c r="F196" s="35">
        <v>7715.6952591851996</v>
      </c>
      <c r="G196" s="35">
        <v>157.12722753720007</v>
      </c>
      <c r="H196" s="35">
        <v>0</v>
      </c>
      <c r="I196" s="35">
        <v>0</v>
      </c>
      <c r="J196" s="35">
        <v>0</v>
      </c>
      <c r="K196" s="35">
        <v>20080.819240767603</v>
      </c>
      <c r="L196" s="35">
        <v>2212.2643950346001</v>
      </c>
      <c r="M196" s="44">
        <v>30165.906122524601</v>
      </c>
      <c r="N196" s="32"/>
      <c r="O196" s="34" t="s">
        <v>40</v>
      </c>
      <c r="P196" s="36">
        <v>0</v>
      </c>
      <c r="Q196" s="35">
        <v>226.73855220119998</v>
      </c>
      <c r="R196" s="35">
        <v>597.50939754600017</v>
      </c>
      <c r="S196" s="35">
        <v>6414.1984237970019</v>
      </c>
      <c r="T196" s="44">
        <v>7238.4463735442023</v>
      </c>
      <c r="U196" s="32"/>
      <c r="V196" s="34" t="s">
        <v>40</v>
      </c>
      <c r="W196" s="36">
        <v>0</v>
      </c>
      <c r="X196" s="35">
        <v>0</v>
      </c>
      <c r="Y196" s="35">
        <v>9966.1679283358026</v>
      </c>
      <c r="Z196" s="35">
        <v>11.595027997800003</v>
      </c>
      <c r="AA196" s="44">
        <v>9977.7629563336031</v>
      </c>
    </row>
    <row r="197" spans="1:27" x14ac:dyDescent="0.2">
      <c r="A197" s="114">
        <v>34</v>
      </c>
      <c r="B197" s="114">
        <v>33</v>
      </c>
      <c r="C197" s="114">
        <v>43</v>
      </c>
      <c r="D197" s="114">
        <v>34</v>
      </c>
      <c r="E197" s="34" t="s">
        <v>41</v>
      </c>
      <c r="F197" s="35">
        <v>4043.5071446791012</v>
      </c>
      <c r="G197" s="35">
        <v>95.158319264799985</v>
      </c>
      <c r="H197" s="35">
        <v>0</v>
      </c>
      <c r="I197" s="35">
        <v>0</v>
      </c>
      <c r="J197" s="35">
        <v>0</v>
      </c>
      <c r="K197" s="35">
        <v>1570.664979223</v>
      </c>
      <c r="L197" s="35">
        <v>0</v>
      </c>
      <c r="M197" s="44">
        <v>5709.3304431669012</v>
      </c>
      <c r="N197" s="32"/>
      <c r="O197" s="34" t="s">
        <v>41</v>
      </c>
      <c r="P197" s="36">
        <v>0</v>
      </c>
      <c r="Q197" s="35">
        <v>0</v>
      </c>
      <c r="R197" s="35">
        <v>940.34800869649996</v>
      </c>
      <c r="S197" s="35">
        <v>0</v>
      </c>
      <c r="T197" s="44">
        <v>940.34800869649996</v>
      </c>
      <c r="U197" s="32"/>
      <c r="V197" s="34" t="s">
        <v>41</v>
      </c>
      <c r="W197" s="36">
        <v>0</v>
      </c>
      <c r="X197" s="35">
        <v>0</v>
      </c>
      <c r="Y197" s="35">
        <v>5840.3698363599997</v>
      </c>
      <c r="Z197" s="35">
        <v>21.236585219000002</v>
      </c>
      <c r="AA197" s="44">
        <v>5861.6064215789993</v>
      </c>
    </row>
    <row r="198" spans="1:27" x14ac:dyDescent="0.2">
      <c r="A198" s="114">
        <v>35</v>
      </c>
      <c r="B198" s="114">
        <v>34</v>
      </c>
      <c r="C198" s="114">
        <v>44</v>
      </c>
      <c r="D198" s="114">
        <v>35</v>
      </c>
      <c r="E198" s="34" t="s">
        <v>42</v>
      </c>
      <c r="F198" s="35">
        <v>529.08716343651201</v>
      </c>
      <c r="G198" s="35">
        <v>1715.0195197824175</v>
      </c>
      <c r="H198" s="35">
        <v>185.07536765682062</v>
      </c>
      <c r="I198" s="35">
        <v>0</v>
      </c>
      <c r="J198" s="35">
        <v>0</v>
      </c>
      <c r="K198" s="35">
        <v>340.10505367673397</v>
      </c>
      <c r="L198" s="35">
        <v>0</v>
      </c>
      <c r="M198" s="44">
        <v>2769.2871045524839</v>
      </c>
      <c r="N198" s="32"/>
      <c r="O198" s="34" t="s">
        <v>42</v>
      </c>
      <c r="P198" s="36">
        <v>0</v>
      </c>
      <c r="Q198" s="35">
        <v>111.78611144756545</v>
      </c>
      <c r="R198" s="35">
        <v>474.42630990450897</v>
      </c>
      <c r="S198" s="35">
        <v>1460.4448975969876</v>
      </c>
      <c r="T198" s="44">
        <v>2046.6573189490621</v>
      </c>
      <c r="U198" s="32"/>
      <c r="V198" s="34" t="s">
        <v>42</v>
      </c>
      <c r="W198" s="36">
        <v>0</v>
      </c>
      <c r="X198" s="35">
        <v>0</v>
      </c>
      <c r="Y198" s="35">
        <v>162.01545524753124</v>
      </c>
      <c r="Z198" s="35">
        <v>4.1001532336794781</v>
      </c>
      <c r="AA198" s="44">
        <v>166.1156084812107</v>
      </c>
    </row>
    <row r="199" spans="1:27" ht="12" x14ac:dyDescent="0.25">
      <c r="A199" s="114">
        <v>67</v>
      </c>
      <c r="B199" s="114">
        <v>67</v>
      </c>
      <c r="C199" s="114">
        <v>45</v>
      </c>
      <c r="D199" s="114">
        <v>67</v>
      </c>
      <c r="E199" s="31"/>
      <c r="F199" s="11"/>
      <c r="G199" s="12"/>
      <c r="H199" s="13"/>
      <c r="I199" s="13"/>
      <c r="J199" s="13"/>
      <c r="K199" s="12"/>
      <c r="L199" s="12"/>
      <c r="M199" s="49"/>
      <c r="N199" s="32"/>
      <c r="O199" s="31"/>
      <c r="P199" s="48"/>
      <c r="Q199" s="12"/>
      <c r="R199" s="12"/>
      <c r="S199" s="12"/>
      <c r="T199" s="49"/>
      <c r="U199" s="32"/>
      <c r="V199" s="31"/>
      <c r="W199" s="48"/>
      <c r="X199" s="12"/>
      <c r="Y199" s="12"/>
      <c r="Z199" s="12"/>
      <c r="AA199" s="49"/>
    </row>
    <row r="200" spans="1:27" ht="12" x14ac:dyDescent="0.25">
      <c r="A200" s="153">
        <v>49</v>
      </c>
      <c r="B200" s="153">
        <v>16</v>
      </c>
      <c r="C200" s="153">
        <v>46</v>
      </c>
      <c r="D200" s="153">
        <v>54</v>
      </c>
      <c r="E200" s="41" t="s">
        <v>98</v>
      </c>
      <c r="F200" s="4">
        <v>6777.0316788109867</v>
      </c>
      <c r="G200" s="5">
        <v>3004.5158555797566</v>
      </c>
      <c r="H200" s="6">
        <v>33.941882656860408</v>
      </c>
      <c r="I200" s="5">
        <v>0</v>
      </c>
      <c r="J200" s="6">
        <v>0</v>
      </c>
      <c r="K200" s="5">
        <v>5503.8850997188983</v>
      </c>
      <c r="L200" s="5">
        <v>2637.9283498525861</v>
      </c>
      <c r="M200" s="17">
        <v>17957.302866619088</v>
      </c>
      <c r="N200" s="32"/>
      <c r="O200" s="41" t="s">
        <v>98</v>
      </c>
      <c r="P200" s="42">
        <v>0</v>
      </c>
      <c r="Q200" s="5">
        <v>1048.38479966308</v>
      </c>
      <c r="R200" s="5">
        <v>8219.2753256821543</v>
      </c>
      <c r="S200" s="5">
        <v>13714.852610095195</v>
      </c>
      <c r="T200" s="17">
        <v>22982.512735440429</v>
      </c>
      <c r="U200" s="32"/>
      <c r="V200" s="41" t="s">
        <v>98</v>
      </c>
      <c r="W200" s="42">
        <v>8.9455161901137288</v>
      </c>
      <c r="X200" s="5">
        <v>0</v>
      </c>
      <c r="Y200" s="5">
        <v>85339.384513133919</v>
      </c>
      <c r="Z200" s="5">
        <v>6540.8633672271744</v>
      </c>
      <c r="AA200" s="17">
        <v>91889.1933965512</v>
      </c>
    </row>
    <row r="201" spans="1:27" x14ac:dyDescent="0.2">
      <c r="A201" s="114">
        <v>4</v>
      </c>
      <c r="B201" s="114">
        <v>13</v>
      </c>
      <c r="C201" s="114">
        <v>47</v>
      </c>
      <c r="D201" s="114">
        <v>4</v>
      </c>
      <c r="E201" s="34" t="s">
        <v>43</v>
      </c>
      <c r="F201" s="35">
        <v>1591.9689975041529</v>
      </c>
      <c r="G201" s="35">
        <v>1875.4945384498074</v>
      </c>
      <c r="H201" s="35">
        <v>33.941882656860408</v>
      </c>
      <c r="I201" s="35">
        <v>0</v>
      </c>
      <c r="J201" s="35">
        <v>0</v>
      </c>
      <c r="K201" s="35">
        <v>3420.8123666773636</v>
      </c>
      <c r="L201" s="35">
        <v>1099.8881070625671</v>
      </c>
      <c r="M201" s="44">
        <v>8022.1058923507517</v>
      </c>
      <c r="N201" s="32"/>
      <c r="O201" s="34" t="s">
        <v>43</v>
      </c>
      <c r="P201" s="36">
        <v>0</v>
      </c>
      <c r="Q201" s="35">
        <v>795.32155256875467</v>
      </c>
      <c r="R201" s="35">
        <v>795.2684489287002</v>
      </c>
      <c r="S201" s="35">
        <v>5378.1625821497628</v>
      </c>
      <c r="T201" s="44">
        <v>6968.7525836472178</v>
      </c>
      <c r="U201" s="32"/>
      <c r="V201" s="34" t="s">
        <v>43</v>
      </c>
      <c r="W201" s="36">
        <v>0</v>
      </c>
      <c r="X201" s="35">
        <v>0</v>
      </c>
      <c r="Y201" s="35">
        <v>21355.18659632924</v>
      </c>
      <c r="Z201" s="35">
        <v>5067.3574342513739</v>
      </c>
      <c r="AA201" s="44">
        <v>26422.544030580615</v>
      </c>
    </row>
    <row r="202" spans="1:27" x14ac:dyDescent="0.2">
      <c r="A202" s="114">
        <v>14</v>
      </c>
      <c r="B202" s="114">
        <v>14</v>
      </c>
      <c r="C202" s="114">
        <v>48</v>
      </c>
      <c r="D202" s="114">
        <v>14</v>
      </c>
      <c r="E202" s="34" t="s">
        <v>44</v>
      </c>
      <c r="F202" s="35">
        <v>3205.4959138915324</v>
      </c>
      <c r="G202" s="35">
        <v>161.5380974395492</v>
      </c>
      <c r="H202" s="35">
        <v>0</v>
      </c>
      <c r="I202" s="35">
        <v>0</v>
      </c>
      <c r="J202" s="35">
        <v>0</v>
      </c>
      <c r="K202" s="35">
        <v>744.22380798833433</v>
      </c>
      <c r="L202" s="35">
        <v>184.6798142687185</v>
      </c>
      <c r="M202" s="44">
        <v>4295.9376335881343</v>
      </c>
      <c r="N202" s="32"/>
      <c r="O202" s="34" t="s">
        <v>44</v>
      </c>
      <c r="P202" s="36">
        <v>0</v>
      </c>
      <c r="Q202" s="35">
        <v>223.23140671682526</v>
      </c>
      <c r="R202" s="35">
        <v>4169.188727046555</v>
      </c>
      <c r="S202" s="35">
        <v>220.35462866513211</v>
      </c>
      <c r="T202" s="44">
        <v>4612.7747624285121</v>
      </c>
      <c r="U202" s="32"/>
      <c r="V202" s="34" t="s">
        <v>44</v>
      </c>
      <c r="W202" s="36">
        <v>8.9455161901137288</v>
      </c>
      <c r="X202" s="35">
        <v>0</v>
      </c>
      <c r="Y202" s="35">
        <v>45925.083392761677</v>
      </c>
      <c r="Z202" s="35">
        <v>0</v>
      </c>
      <c r="AA202" s="44">
        <v>45934.02890895179</v>
      </c>
    </row>
    <row r="203" spans="1:27" x14ac:dyDescent="0.2">
      <c r="A203" s="114">
        <v>36</v>
      </c>
      <c r="B203" s="114">
        <v>15</v>
      </c>
      <c r="C203" s="114">
        <v>49</v>
      </c>
      <c r="D203" s="114">
        <v>36</v>
      </c>
      <c r="E203" s="34" t="s">
        <v>45</v>
      </c>
      <c r="F203" s="35">
        <v>1979.566767415301</v>
      </c>
      <c r="G203" s="35">
        <v>967.48321969040023</v>
      </c>
      <c r="H203" s="35">
        <v>0</v>
      </c>
      <c r="I203" s="35">
        <v>0</v>
      </c>
      <c r="J203" s="35">
        <v>0</v>
      </c>
      <c r="K203" s="35">
        <v>1338.8489250532</v>
      </c>
      <c r="L203" s="35">
        <v>1353.3604285213005</v>
      </c>
      <c r="M203" s="44">
        <v>5639.2593406802016</v>
      </c>
      <c r="N203" s="32"/>
      <c r="O203" s="34" t="s">
        <v>45</v>
      </c>
      <c r="P203" s="36">
        <v>0</v>
      </c>
      <c r="Q203" s="35">
        <v>29.831840377500001</v>
      </c>
      <c r="R203" s="35">
        <v>3254.8181497068986</v>
      </c>
      <c r="S203" s="35">
        <v>8116.3353992803004</v>
      </c>
      <c r="T203" s="44">
        <v>11400.9853893647</v>
      </c>
      <c r="U203" s="32"/>
      <c r="V203" s="34" t="s">
        <v>45</v>
      </c>
      <c r="W203" s="36">
        <v>0</v>
      </c>
      <c r="X203" s="35">
        <v>0</v>
      </c>
      <c r="Y203" s="35">
        <v>18059.114524043001</v>
      </c>
      <c r="Z203" s="35">
        <v>1473.5059329758003</v>
      </c>
      <c r="AA203" s="44">
        <v>19532.620457018802</v>
      </c>
    </row>
    <row r="204" spans="1:27" ht="12" x14ac:dyDescent="0.25">
      <c r="A204" s="114">
        <v>68</v>
      </c>
      <c r="B204" s="114">
        <v>68</v>
      </c>
      <c r="C204" s="114">
        <v>50</v>
      </c>
      <c r="D204" s="114">
        <v>68</v>
      </c>
      <c r="E204" s="38"/>
      <c r="F204" s="7"/>
      <c r="G204" s="3"/>
      <c r="H204" s="15"/>
      <c r="I204" s="3"/>
      <c r="J204" s="15"/>
      <c r="K204" s="3"/>
      <c r="L204" s="3"/>
      <c r="M204" s="45"/>
      <c r="N204" s="32"/>
      <c r="O204" s="38"/>
      <c r="P204" s="40"/>
      <c r="Q204" s="3"/>
      <c r="R204" s="3"/>
      <c r="S204" s="3"/>
      <c r="T204" s="45"/>
      <c r="U204" s="32"/>
      <c r="V204" s="38"/>
      <c r="W204" s="40"/>
      <c r="X204" s="3"/>
      <c r="Y204" s="3"/>
      <c r="Z204" s="3"/>
      <c r="AA204" s="45"/>
    </row>
    <row r="205" spans="1:27" ht="12" x14ac:dyDescent="0.25">
      <c r="A205" s="153">
        <v>55</v>
      </c>
      <c r="B205" s="153">
        <v>44</v>
      </c>
      <c r="C205" s="153">
        <v>51</v>
      </c>
      <c r="D205" s="153">
        <v>55</v>
      </c>
      <c r="E205" s="41" t="s">
        <v>97</v>
      </c>
      <c r="F205" s="4">
        <v>9040.7332495713417</v>
      </c>
      <c r="G205" s="5">
        <v>1054.7839506547969</v>
      </c>
      <c r="H205" s="6">
        <v>519.76831022372312</v>
      </c>
      <c r="I205" s="6">
        <v>0</v>
      </c>
      <c r="J205" s="6">
        <v>0</v>
      </c>
      <c r="K205" s="5">
        <v>5518.8292879616019</v>
      </c>
      <c r="L205" s="5">
        <v>203.31070474010005</v>
      </c>
      <c r="M205" s="17">
        <v>16337.425503151564</v>
      </c>
      <c r="N205" s="32"/>
      <c r="O205" s="41" t="s">
        <v>97</v>
      </c>
      <c r="P205" s="42">
        <v>0</v>
      </c>
      <c r="Q205" s="5">
        <v>1873.6045821328319</v>
      </c>
      <c r="R205" s="5">
        <v>2616.3025534848098</v>
      </c>
      <c r="S205" s="5">
        <v>0</v>
      </c>
      <c r="T205" s="17">
        <v>4489.9071356176419</v>
      </c>
      <c r="U205" s="32"/>
      <c r="V205" s="41" t="s">
        <v>97</v>
      </c>
      <c r="W205" s="42">
        <v>0</v>
      </c>
      <c r="X205" s="5">
        <v>0</v>
      </c>
      <c r="Y205" s="5">
        <v>207936.38542597424</v>
      </c>
      <c r="Z205" s="5">
        <v>594.11124559243308</v>
      </c>
      <c r="AA205" s="17">
        <v>208530.49667156668</v>
      </c>
    </row>
    <row r="206" spans="1:27" x14ac:dyDescent="0.2">
      <c r="A206" s="114">
        <v>20</v>
      </c>
      <c r="B206" s="114">
        <v>40</v>
      </c>
      <c r="C206" s="114">
        <v>52</v>
      </c>
      <c r="D206" s="114">
        <v>20</v>
      </c>
      <c r="E206" s="34" t="s">
        <v>46</v>
      </c>
      <c r="F206" s="35">
        <v>1510.7807658248994</v>
      </c>
      <c r="G206" s="35">
        <v>503.71597092849998</v>
      </c>
      <c r="H206" s="35">
        <v>188.43868643970001</v>
      </c>
      <c r="I206" s="35">
        <v>0</v>
      </c>
      <c r="J206" s="35">
        <v>0</v>
      </c>
      <c r="K206" s="35">
        <v>220.19222490830003</v>
      </c>
      <c r="L206" s="35">
        <v>203.31070474010005</v>
      </c>
      <c r="M206" s="44">
        <v>2626.4383528414992</v>
      </c>
      <c r="N206" s="32"/>
      <c r="O206" s="34" t="s">
        <v>46</v>
      </c>
      <c r="P206" s="36">
        <v>0</v>
      </c>
      <c r="Q206" s="35">
        <v>697.69521711300013</v>
      </c>
      <c r="R206" s="35">
        <v>982.57702562869986</v>
      </c>
      <c r="S206" s="35">
        <v>0</v>
      </c>
      <c r="T206" s="44">
        <v>1680.2722427417</v>
      </c>
      <c r="U206" s="32"/>
      <c r="V206" s="34" t="s">
        <v>46</v>
      </c>
      <c r="W206" s="36">
        <v>0</v>
      </c>
      <c r="X206" s="35">
        <v>0</v>
      </c>
      <c r="Y206" s="35">
        <v>69319.33771335287</v>
      </c>
      <c r="Z206" s="35">
        <v>78.892593882399993</v>
      </c>
      <c r="AA206" s="44">
        <v>69398.230307235266</v>
      </c>
    </row>
    <row r="207" spans="1:27" x14ac:dyDescent="0.2">
      <c r="A207" s="114">
        <v>29</v>
      </c>
      <c r="B207" s="114">
        <v>41</v>
      </c>
      <c r="C207" s="114">
        <v>53</v>
      </c>
      <c r="D207" s="114">
        <v>29</v>
      </c>
      <c r="E207" s="34" t="s">
        <v>47</v>
      </c>
      <c r="F207" s="35">
        <v>1349.4929858032001</v>
      </c>
      <c r="G207" s="35">
        <v>449.57481248310012</v>
      </c>
      <c r="H207" s="35">
        <v>331.32962378402311</v>
      </c>
      <c r="I207" s="35">
        <v>0</v>
      </c>
      <c r="J207" s="35">
        <v>0</v>
      </c>
      <c r="K207" s="35">
        <v>1061.1597646355997</v>
      </c>
      <c r="L207" s="35">
        <v>0</v>
      </c>
      <c r="M207" s="44">
        <v>3191.5571867059234</v>
      </c>
      <c r="N207" s="32"/>
      <c r="O207" s="34" t="s">
        <v>47</v>
      </c>
      <c r="P207" s="36">
        <v>0</v>
      </c>
      <c r="Q207" s="35">
        <v>1085.7653989672999</v>
      </c>
      <c r="R207" s="35">
        <v>397.85563300439998</v>
      </c>
      <c r="S207" s="35">
        <v>0</v>
      </c>
      <c r="T207" s="44">
        <v>1483.6210319716999</v>
      </c>
      <c r="U207" s="32"/>
      <c r="V207" s="34" t="s">
        <v>47</v>
      </c>
      <c r="W207" s="36">
        <v>0</v>
      </c>
      <c r="X207" s="35">
        <v>0</v>
      </c>
      <c r="Y207" s="35">
        <v>86463.056976732332</v>
      </c>
      <c r="Z207" s="35">
        <v>304.98452542499984</v>
      </c>
      <c r="AA207" s="44">
        <v>86768.041502157328</v>
      </c>
    </row>
    <row r="208" spans="1:27" x14ac:dyDescent="0.2">
      <c r="A208" s="114">
        <v>39</v>
      </c>
      <c r="B208" s="114">
        <v>42</v>
      </c>
      <c r="C208" s="114">
        <v>54</v>
      </c>
      <c r="D208" s="114">
        <v>39</v>
      </c>
      <c r="E208" s="34" t="s">
        <v>48</v>
      </c>
      <c r="F208" s="35">
        <v>5731.7990443384342</v>
      </c>
      <c r="G208" s="35">
        <v>101.49316724319679</v>
      </c>
      <c r="H208" s="35">
        <v>0</v>
      </c>
      <c r="I208" s="35">
        <v>0</v>
      </c>
      <c r="J208" s="35">
        <v>0</v>
      </c>
      <c r="K208" s="35">
        <v>3748.6242108833712</v>
      </c>
      <c r="L208" s="35">
        <v>0</v>
      </c>
      <c r="M208" s="44">
        <v>9581.9164224650012</v>
      </c>
      <c r="N208" s="32"/>
      <c r="O208" s="34" t="s">
        <v>48</v>
      </c>
      <c r="P208" s="36">
        <v>0</v>
      </c>
      <c r="Q208" s="35">
        <v>79.806891299811596</v>
      </c>
      <c r="R208" s="35">
        <v>199.00134181980974</v>
      </c>
      <c r="S208" s="35">
        <v>0</v>
      </c>
      <c r="T208" s="44">
        <v>278.80823311962132</v>
      </c>
      <c r="U208" s="32"/>
      <c r="V208" s="34" t="s">
        <v>48</v>
      </c>
      <c r="W208" s="36">
        <v>0</v>
      </c>
      <c r="X208" s="35">
        <v>0</v>
      </c>
      <c r="Y208" s="35">
        <v>22645.452606971972</v>
      </c>
      <c r="Z208" s="35">
        <v>134.38316610332481</v>
      </c>
      <c r="AA208" s="44">
        <v>22779.835773075298</v>
      </c>
    </row>
    <row r="209" spans="1:27" x14ac:dyDescent="0.2">
      <c r="A209" s="114">
        <v>45</v>
      </c>
      <c r="B209" s="114">
        <v>43</v>
      </c>
      <c r="C209" s="114">
        <v>55</v>
      </c>
      <c r="D209" s="114">
        <v>45</v>
      </c>
      <c r="E209" s="34" t="s">
        <v>49</v>
      </c>
      <c r="F209" s="35">
        <v>448.66045360480649</v>
      </c>
      <c r="G209" s="35">
        <v>0</v>
      </c>
      <c r="H209" s="35">
        <v>0</v>
      </c>
      <c r="I209" s="35">
        <v>0</v>
      </c>
      <c r="J209" s="35">
        <v>0</v>
      </c>
      <c r="K209" s="35">
        <v>488.85308753433122</v>
      </c>
      <c r="L209" s="35">
        <v>0</v>
      </c>
      <c r="M209" s="44">
        <v>937.51354113913771</v>
      </c>
      <c r="N209" s="32"/>
      <c r="O209" s="34" t="s">
        <v>49</v>
      </c>
      <c r="P209" s="36">
        <v>0</v>
      </c>
      <c r="Q209" s="35">
        <v>10.337074752720049</v>
      </c>
      <c r="R209" s="35">
        <v>1036.8685530319001</v>
      </c>
      <c r="S209" s="35">
        <v>0</v>
      </c>
      <c r="T209" s="44">
        <v>1047.2056277846202</v>
      </c>
      <c r="U209" s="32"/>
      <c r="V209" s="34" t="s">
        <v>49</v>
      </c>
      <c r="W209" s="36">
        <v>0</v>
      </c>
      <c r="X209" s="35">
        <v>0</v>
      </c>
      <c r="Y209" s="35">
        <v>29508.538128917084</v>
      </c>
      <c r="Z209" s="35">
        <v>75.850960181708444</v>
      </c>
      <c r="AA209" s="44">
        <v>29584.389089098793</v>
      </c>
    </row>
    <row r="210" spans="1:27" ht="12" x14ac:dyDescent="0.25">
      <c r="A210" s="114">
        <v>69</v>
      </c>
      <c r="B210" s="114">
        <v>69</v>
      </c>
      <c r="C210" s="114">
        <v>56</v>
      </c>
      <c r="D210" s="114">
        <v>69</v>
      </c>
      <c r="E210" s="31"/>
      <c r="F210" s="11"/>
      <c r="G210" s="12"/>
      <c r="H210" s="13"/>
      <c r="I210" s="13"/>
      <c r="J210" s="13"/>
      <c r="K210" s="12"/>
      <c r="L210" s="12"/>
      <c r="M210" s="49"/>
      <c r="N210" s="32"/>
      <c r="O210" s="31"/>
      <c r="P210" s="48"/>
      <c r="Q210" s="12"/>
      <c r="R210" s="12"/>
      <c r="S210" s="12"/>
      <c r="T210" s="49"/>
      <c r="U210" s="32"/>
      <c r="V210" s="31"/>
      <c r="W210" s="48"/>
      <c r="X210" s="12"/>
      <c r="Y210" s="12"/>
      <c r="Z210" s="12"/>
      <c r="AA210" s="49"/>
    </row>
    <row r="211" spans="1:27" ht="12" x14ac:dyDescent="0.25">
      <c r="A211" s="153">
        <v>58</v>
      </c>
      <c r="B211" s="153">
        <v>58</v>
      </c>
      <c r="C211" s="153">
        <v>57</v>
      </c>
      <c r="D211" s="153">
        <v>56</v>
      </c>
      <c r="E211" s="41" t="s">
        <v>96</v>
      </c>
      <c r="F211" s="4">
        <v>11785.387447046067</v>
      </c>
      <c r="G211" s="5">
        <v>9132.8794733571904</v>
      </c>
      <c r="H211" s="6">
        <v>165.29405175108269</v>
      </c>
      <c r="I211" s="6">
        <v>0</v>
      </c>
      <c r="J211" s="6">
        <v>0</v>
      </c>
      <c r="K211" s="5">
        <v>15017.323312470835</v>
      </c>
      <c r="L211" s="5">
        <v>10589.36803711484</v>
      </c>
      <c r="M211" s="17">
        <v>46690.252321740016</v>
      </c>
      <c r="N211" s="32"/>
      <c r="O211" s="41" t="s">
        <v>96</v>
      </c>
      <c r="P211" s="42">
        <v>0</v>
      </c>
      <c r="Q211" s="5">
        <v>1541.6435290536897</v>
      </c>
      <c r="R211" s="5">
        <v>0</v>
      </c>
      <c r="S211" s="5">
        <v>2607.9517537188221</v>
      </c>
      <c r="T211" s="17">
        <v>4149.5952827725123</v>
      </c>
      <c r="U211" s="32"/>
      <c r="V211" s="41" t="s">
        <v>96</v>
      </c>
      <c r="W211" s="42">
        <v>477.3007570800271</v>
      </c>
      <c r="X211" s="5">
        <v>20.513792449089763</v>
      </c>
      <c r="Y211" s="5">
        <v>24767.939631613692</v>
      </c>
      <c r="Z211" s="5">
        <v>5869.2331325201967</v>
      </c>
      <c r="AA211" s="17">
        <v>31134.987313663005</v>
      </c>
    </row>
    <row r="212" spans="1:27" x14ac:dyDescent="0.2">
      <c r="A212" s="114">
        <v>3</v>
      </c>
      <c r="B212" s="114">
        <v>54</v>
      </c>
      <c r="C212" s="114">
        <v>58</v>
      </c>
      <c r="D212" s="114">
        <v>3</v>
      </c>
      <c r="E212" s="34" t="s">
        <v>50</v>
      </c>
      <c r="F212" s="35">
        <v>1348.3540465519004</v>
      </c>
      <c r="G212" s="35">
        <v>749.43030096140012</v>
      </c>
      <c r="H212" s="35">
        <v>0</v>
      </c>
      <c r="I212" s="35">
        <v>0</v>
      </c>
      <c r="J212" s="35">
        <v>0</v>
      </c>
      <c r="K212" s="35">
        <v>768.84949056690004</v>
      </c>
      <c r="L212" s="35">
        <v>1382.3007948513002</v>
      </c>
      <c r="M212" s="44">
        <v>4248.9346329315003</v>
      </c>
      <c r="N212" s="32"/>
      <c r="O212" s="34" t="s">
        <v>50</v>
      </c>
      <c r="P212" s="36">
        <v>0</v>
      </c>
      <c r="Q212" s="35">
        <v>565.16663005769999</v>
      </c>
      <c r="R212" s="35">
        <v>0</v>
      </c>
      <c r="S212" s="35">
        <v>83.779286357999993</v>
      </c>
      <c r="T212" s="44">
        <v>648.94591641570003</v>
      </c>
      <c r="U212" s="32"/>
      <c r="V212" s="34" t="s">
        <v>50</v>
      </c>
      <c r="W212" s="36">
        <v>0</v>
      </c>
      <c r="X212" s="35">
        <v>6.2592621204000007</v>
      </c>
      <c r="Y212" s="35">
        <v>7366.6806072885001</v>
      </c>
      <c r="Z212" s="35">
        <v>1027.5031585442</v>
      </c>
      <c r="AA212" s="44">
        <v>8400.4430279531007</v>
      </c>
    </row>
    <row r="213" spans="1:27" x14ac:dyDescent="0.2">
      <c r="A213" s="114">
        <v>21</v>
      </c>
      <c r="B213" s="114">
        <v>55</v>
      </c>
      <c r="C213" s="114">
        <v>59</v>
      </c>
      <c r="D213" s="114">
        <v>21</v>
      </c>
      <c r="E213" s="34" t="s">
        <v>51</v>
      </c>
      <c r="F213" s="35">
        <v>5210.1345880847002</v>
      </c>
      <c r="G213" s="35">
        <v>2736.969233798156</v>
      </c>
      <c r="H213" s="35">
        <v>14.380236870979235</v>
      </c>
      <c r="I213" s="35">
        <v>0</v>
      </c>
      <c r="J213" s="35">
        <v>0</v>
      </c>
      <c r="K213" s="35">
        <v>5393.5622990451557</v>
      </c>
      <c r="L213" s="35">
        <v>5786.7407239329887</v>
      </c>
      <c r="M213" s="44">
        <v>19141.787081731978</v>
      </c>
      <c r="N213" s="32"/>
      <c r="O213" s="34" t="s">
        <v>51</v>
      </c>
      <c r="P213" s="36">
        <v>0</v>
      </c>
      <c r="Q213" s="35">
        <v>383.79301482635492</v>
      </c>
      <c r="R213" s="35">
        <v>0</v>
      </c>
      <c r="S213" s="35">
        <v>654.06401170519803</v>
      </c>
      <c r="T213" s="44">
        <v>1037.8570265315529</v>
      </c>
      <c r="U213" s="32"/>
      <c r="V213" s="34" t="s">
        <v>51</v>
      </c>
      <c r="W213" s="36">
        <v>474.50499070411882</v>
      </c>
      <c r="X213" s="35">
        <v>3.9407367234482678</v>
      </c>
      <c r="Y213" s="35">
        <v>8935.9843229665476</v>
      </c>
      <c r="Z213" s="35">
        <v>528.31752173576535</v>
      </c>
      <c r="AA213" s="44">
        <v>9942.7475721298797</v>
      </c>
    </row>
    <row r="214" spans="1:27" x14ac:dyDescent="0.2">
      <c r="A214" s="114">
        <v>33</v>
      </c>
      <c r="B214" s="114">
        <v>56</v>
      </c>
      <c r="C214" s="114">
        <v>60</v>
      </c>
      <c r="D214" s="114">
        <v>33</v>
      </c>
      <c r="E214" s="34" t="s">
        <v>52</v>
      </c>
      <c r="F214" s="35">
        <v>1089.7002680537362</v>
      </c>
      <c r="G214" s="35">
        <v>1482.4742538891308</v>
      </c>
      <c r="H214" s="35">
        <v>71.786829490129605</v>
      </c>
      <c r="I214" s="35">
        <v>0</v>
      </c>
      <c r="J214" s="35">
        <v>0</v>
      </c>
      <c r="K214" s="35">
        <v>2628.7113597538828</v>
      </c>
      <c r="L214" s="35">
        <v>2290.3691774794261</v>
      </c>
      <c r="M214" s="44">
        <v>7563.0418886663047</v>
      </c>
      <c r="N214" s="32"/>
      <c r="O214" s="34" t="s">
        <v>52</v>
      </c>
      <c r="P214" s="36">
        <v>0</v>
      </c>
      <c r="Q214" s="35">
        <v>83.919296938625067</v>
      </c>
      <c r="R214" s="35">
        <v>0</v>
      </c>
      <c r="S214" s="35">
        <v>1586.7651120099838</v>
      </c>
      <c r="T214" s="44">
        <v>1670.684408948609</v>
      </c>
      <c r="U214" s="32"/>
      <c r="V214" s="34" t="s">
        <v>52</v>
      </c>
      <c r="W214" s="36">
        <v>2.7957663759082871</v>
      </c>
      <c r="X214" s="35">
        <v>10.313793605241495</v>
      </c>
      <c r="Y214" s="35">
        <v>4099.7637033408055</v>
      </c>
      <c r="Z214" s="35">
        <v>4024.5108180307107</v>
      </c>
      <c r="AA214" s="44">
        <v>8137.3840813526658</v>
      </c>
    </row>
    <row r="215" spans="1:27" s="39" customFormat="1" x14ac:dyDescent="0.2">
      <c r="A215" s="114">
        <v>41</v>
      </c>
      <c r="B215" s="114">
        <v>57</v>
      </c>
      <c r="C215" s="114">
        <v>61</v>
      </c>
      <c r="D215" s="114">
        <v>41</v>
      </c>
      <c r="E215" s="34" t="s">
        <v>53</v>
      </c>
      <c r="F215" s="35">
        <v>4137.1985443557305</v>
      </c>
      <c r="G215" s="35">
        <v>4164.0056847085034</v>
      </c>
      <c r="H215" s="35">
        <v>79.126985389973839</v>
      </c>
      <c r="I215" s="35">
        <v>0</v>
      </c>
      <c r="J215" s="35">
        <v>0</v>
      </c>
      <c r="K215" s="35">
        <v>6226.2001631048952</v>
      </c>
      <c r="L215" s="35">
        <v>1129.9573408511239</v>
      </c>
      <c r="M215" s="44">
        <v>15736.488718410228</v>
      </c>
      <c r="N215" s="32"/>
      <c r="O215" s="34" t="s">
        <v>53</v>
      </c>
      <c r="P215" s="36">
        <v>0</v>
      </c>
      <c r="Q215" s="35">
        <v>508.76458723100984</v>
      </c>
      <c r="R215" s="35">
        <v>0</v>
      </c>
      <c r="S215" s="35">
        <v>283.34334364564023</v>
      </c>
      <c r="T215" s="44">
        <v>792.10793087665002</v>
      </c>
      <c r="U215" s="32"/>
      <c r="V215" s="34" t="s">
        <v>53</v>
      </c>
      <c r="W215" s="36">
        <v>0</v>
      </c>
      <c r="X215" s="35">
        <v>0</v>
      </c>
      <c r="Y215" s="35">
        <v>4365.5109980178395</v>
      </c>
      <c r="Z215" s="35">
        <v>288.90163420952092</v>
      </c>
      <c r="AA215" s="44">
        <v>4654.4126322273605</v>
      </c>
    </row>
    <row r="216" spans="1:27" s="39" customFormat="1" ht="12" x14ac:dyDescent="0.25">
      <c r="A216" s="114">
        <v>70</v>
      </c>
      <c r="B216" s="114">
        <v>70</v>
      </c>
      <c r="C216" s="114">
        <v>62</v>
      </c>
      <c r="D216" s="114">
        <v>70</v>
      </c>
      <c r="E216" s="38"/>
      <c r="F216" s="7"/>
      <c r="G216" s="3"/>
      <c r="H216" s="8"/>
      <c r="I216" s="8"/>
      <c r="J216" s="8"/>
      <c r="K216" s="3"/>
      <c r="L216" s="3"/>
      <c r="M216" s="45"/>
      <c r="N216" s="32"/>
      <c r="O216" s="38"/>
      <c r="P216" s="40"/>
      <c r="Q216" s="3"/>
      <c r="R216" s="3"/>
      <c r="S216" s="3"/>
      <c r="T216" s="45"/>
      <c r="U216" s="32"/>
      <c r="V216" s="38"/>
      <c r="W216" s="40"/>
      <c r="X216" s="3"/>
      <c r="Y216" s="3"/>
      <c r="Z216" s="3"/>
      <c r="AA216" s="45"/>
    </row>
    <row r="217" spans="1:27" s="39" customFormat="1" ht="12" x14ac:dyDescent="0.25">
      <c r="A217" s="153">
        <v>54</v>
      </c>
      <c r="B217" s="153">
        <v>39</v>
      </c>
      <c r="C217" s="153">
        <v>63</v>
      </c>
      <c r="D217" s="153">
        <v>57</v>
      </c>
      <c r="E217" s="41" t="s">
        <v>95</v>
      </c>
      <c r="F217" s="4">
        <v>3977.1309048731969</v>
      </c>
      <c r="G217" s="5">
        <v>4947.7532234067003</v>
      </c>
      <c r="H217" s="6">
        <v>0</v>
      </c>
      <c r="I217" s="6">
        <v>0</v>
      </c>
      <c r="J217" s="6">
        <v>0</v>
      </c>
      <c r="K217" s="5">
        <v>3669.5612539489002</v>
      </c>
      <c r="L217" s="5">
        <v>1701.9233883760999</v>
      </c>
      <c r="M217" s="17">
        <v>14296.368770604899</v>
      </c>
      <c r="N217" s="32"/>
      <c r="O217" s="41" t="s">
        <v>95</v>
      </c>
      <c r="P217" s="42">
        <v>92.013104457000011</v>
      </c>
      <c r="Q217" s="5">
        <v>2130.5231220430996</v>
      </c>
      <c r="R217" s="5">
        <v>1134.1821109171999</v>
      </c>
      <c r="S217" s="5">
        <v>425.79470301050003</v>
      </c>
      <c r="T217" s="17">
        <v>3782.5130404277993</v>
      </c>
      <c r="U217" s="32"/>
      <c r="V217" s="41" t="s">
        <v>95</v>
      </c>
      <c r="W217" s="42">
        <v>0</v>
      </c>
      <c r="X217" s="5">
        <v>23.4273321087</v>
      </c>
      <c r="Y217" s="5">
        <v>14828.325688111398</v>
      </c>
      <c r="Z217" s="5">
        <v>7816.9322540685016</v>
      </c>
      <c r="AA217" s="17">
        <v>22668.6852742886</v>
      </c>
    </row>
    <row r="218" spans="1:27" s="39" customFormat="1" x14ac:dyDescent="0.2">
      <c r="A218" s="114">
        <v>10</v>
      </c>
      <c r="B218" s="114">
        <v>36</v>
      </c>
      <c r="C218" s="114">
        <v>64</v>
      </c>
      <c r="D218" s="114">
        <v>10</v>
      </c>
      <c r="E218" s="34" t="s">
        <v>54</v>
      </c>
      <c r="F218" s="35">
        <v>3409.9765195941964</v>
      </c>
      <c r="G218" s="35">
        <v>4723.0197022676002</v>
      </c>
      <c r="H218" s="35">
        <v>0</v>
      </c>
      <c r="I218" s="35">
        <v>0</v>
      </c>
      <c r="J218" s="35">
        <v>0</v>
      </c>
      <c r="K218" s="35">
        <v>1407.0064777211999</v>
      </c>
      <c r="L218" s="35">
        <v>915.62001057999987</v>
      </c>
      <c r="M218" s="44">
        <v>10455.622710162996</v>
      </c>
      <c r="N218" s="32"/>
      <c r="O218" s="34" t="s">
        <v>54</v>
      </c>
      <c r="P218" s="36">
        <v>0</v>
      </c>
      <c r="Q218" s="35">
        <v>1813.8242596285997</v>
      </c>
      <c r="R218" s="35">
        <v>961.30323160729995</v>
      </c>
      <c r="S218" s="35">
        <v>241.22519169850008</v>
      </c>
      <c r="T218" s="44">
        <v>3016.3526829343996</v>
      </c>
      <c r="U218" s="32"/>
      <c r="V218" s="34" t="s">
        <v>54</v>
      </c>
      <c r="W218" s="36">
        <v>0</v>
      </c>
      <c r="X218" s="35">
        <v>23.4273321087</v>
      </c>
      <c r="Y218" s="35">
        <v>10396.656647937898</v>
      </c>
      <c r="Z218" s="35">
        <v>4755.445820090501</v>
      </c>
      <c r="AA218" s="44">
        <v>15175.529800137099</v>
      </c>
    </row>
    <row r="219" spans="1:27" s="39" customFormat="1" x14ac:dyDescent="0.2">
      <c r="A219" s="114">
        <v>12</v>
      </c>
      <c r="B219" s="114">
        <v>37</v>
      </c>
      <c r="C219" s="114">
        <v>65</v>
      </c>
      <c r="D219" s="114">
        <v>12</v>
      </c>
      <c r="E219" s="34" t="s">
        <v>55</v>
      </c>
      <c r="F219" s="35">
        <v>0</v>
      </c>
      <c r="G219" s="35">
        <v>217.7536256841</v>
      </c>
      <c r="H219" s="35">
        <v>0</v>
      </c>
      <c r="I219" s="35">
        <v>0</v>
      </c>
      <c r="J219" s="35">
        <v>0</v>
      </c>
      <c r="K219" s="35">
        <v>2022.6745649711004</v>
      </c>
      <c r="L219" s="35">
        <v>319.44824258379998</v>
      </c>
      <c r="M219" s="44">
        <v>2559.8764332390006</v>
      </c>
      <c r="N219" s="32"/>
      <c r="O219" s="34" t="s">
        <v>55</v>
      </c>
      <c r="P219" s="36">
        <v>0</v>
      </c>
      <c r="Q219" s="35">
        <v>303.66098652569997</v>
      </c>
      <c r="R219" s="35">
        <v>14.546716960499998</v>
      </c>
      <c r="S219" s="35">
        <v>184.56951131199995</v>
      </c>
      <c r="T219" s="44">
        <v>502.77721479819991</v>
      </c>
      <c r="U219" s="32"/>
      <c r="V219" s="34" t="s">
        <v>55</v>
      </c>
      <c r="W219" s="36">
        <v>0</v>
      </c>
      <c r="X219" s="35">
        <v>0</v>
      </c>
      <c r="Y219" s="35">
        <v>1413.2303422313996</v>
      </c>
      <c r="Z219" s="35">
        <v>2169.2394374013002</v>
      </c>
      <c r="AA219" s="44">
        <v>3582.4697796327</v>
      </c>
    </row>
    <row r="220" spans="1:27" s="39" customFormat="1" x14ac:dyDescent="0.2">
      <c r="A220" s="114">
        <v>42</v>
      </c>
      <c r="B220" s="114">
        <v>38</v>
      </c>
      <c r="C220" s="114">
        <v>66</v>
      </c>
      <c r="D220" s="114">
        <v>42</v>
      </c>
      <c r="E220" s="34" t="s">
        <v>56</v>
      </c>
      <c r="F220" s="35">
        <v>567.15438527900039</v>
      </c>
      <c r="G220" s="35">
        <v>6.9798954549999985</v>
      </c>
      <c r="H220" s="35">
        <v>0</v>
      </c>
      <c r="I220" s="35">
        <v>0</v>
      </c>
      <c r="J220" s="35">
        <v>0</v>
      </c>
      <c r="K220" s="35">
        <v>239.88021125659998</v>
      </c>
      <c r="L220" s="35">
        <v>466.8551352122999</v>
      </c>
      <c r="M220" s="44">
        <v>1280.8696272029003</v>
      </c>
      <c r="N220" s="32"/>
      <c r="O220" s="34" t="s">
        <v>56</v>
      </c>
      <c r="P220" s="36">
        <v>92.013104457000011</v>
      </c>
      <c r="Q220" s="35">
        <v>13.037875888799995</v>
      </c>
      <c r="R220" s="35">
        <v>158.33216234939997</v>
      </c>
      <c r="S220" s="35">
        <v>0</v>
      </c>
      <c r="T220" s="44">
        <v>263.38314269519998</v>
      </c>
      <c r="U220" s="32"/>
      <c r="V220" s="34" t="s">
        <v>56</v>
      </c>
      <c r="W220" s="36">
        <v>0</v>
      </c>
      <c r="X220" s="35">
        <v>0</v>
      </c>
      <c r="Y220" s="35">
        <v>3018.4386979420992</v>
      </c>
      <c r="Z220" s="35">
        <v>892.2469965767001</v>
      </c>
      <c r="AA220" s="44">
        <v>3910.6856945187992</v>
      </c>
    </row>
    <row r="221" spans="1:27" s="39" customFormat="1" ht="12" x14ac:dyDescent="0.25">
      <c r="A221" s="114">
        <v>71</v>
      </c>
      <c r="B221" s="114">
        <v>71</v>
      </c>
      <c r="C221" s="114">
        <v>67</v>
      </c>
      <c r="D221" s="114">
        <v>71</v>
      </c>
      <c r="E221" s="38"/>
      <c r="F221" s="7"/>
      <c r="G221" s="3"/>
      <c r="H221" s="8"/>
      <c r="I221" s="8"/>
      <c r="J221" s="8"/>
      <c r="K221" s="3"/>
      <c r="L221" s="3"/>
      <c r="M221" s="49"/>
      <c r="N221" s="32"/>
      <c r="O221" s="38"/>
      <c r="P221" s="40"/>
      <c r="Q221" s="3"/>
      <c r="R221" s="3"/>
      <c r="S221" s="3"/>
      <c r="T221" s="45"/>
      <c r="U221" s="32"/>
      <c r="V221" s="38"/>
      <c r="W221" s="40"/>
      <c r="X221" s="3"/>
      <c r="Y221" s="3"/>
      <c r="Z221" s="3"/>
      <c r="AA221" s="45"/>
    </row>
    <row r="222" spans="1:27" s="39" customFormat="1" ht="12" x14ac:dyDescent="0.25">
      <c r="A222" s="153">
        <v>47</v>
      </c>
      <c r="B222" s="153">
        <v>10</v>
      </c>
      <c r="C222" s="153">
        <v>68</v>
      </c>
      <c r="D222" s="153">
        <v>58</v>
      </c>
      <c r="E222" s="41" t="s">
        <v>94</v>
      </c>
      <c r="F222" s="4">
        <v>1342.2934381586988</v>
      </c>
      <c r="G222" s="5">
        <v>3234.933447107745</v>
      </c>
      <c r="H222" s="6">
        <v>321.78273700582713</v>
      </c>
      <c r="I222" s="6">
        <v>0</v>
      </c>
      <c r="J222" s="6">
        <v>0</v>
      </c>
      <c r="K222" s="5">
        <v>4031.4445227502188</v>
      </c>
      <c r="L222" s="5">
        <v>741.5797332899873</v>
      </c>
      <c r="M222" s="17">
        <v>9672.0338783124771</v>
      </c>
      <c r="N222" s="32"/>
      <c r="O222" s="41" t="s">
        <v>94</v>
      </c>
      <c r="P222" s="42">
        <v>0</v>
      </c>
      <c r="Q222" s="5">
        <v>7681.9989847220086</v>
      </c>
      <c r="R222" s="5">
        <v>153.13987547320735</v>
      </c>
      <c r="S222" s="5">
        <v>652.50295049179522</v>
      </c>
      <c r="T222" s="17">
        <v>8487.6418106870115</v>
      </c>
      <c r="U222" s="32"/>
      <c r="V222" s="41" t="s">
        <v>94</v>
      </c>
      <c r="W222" s="42">
        <v>0</v>
      </c>
      <c r="X222" s="5">
        <v>4.3620009013699246</v>
      </c>
      <c r="Y222" s="5">
        <v>7535.2902127085672</v>
      </c>
      <c r="Z222" s="5">
        <v>1297.5692998934046</v>
      </c>
      <c r="AA222" s="17">
        <v>8837.2215135033421</v>
      </c>
    </row>
    <row r="223" spans="1:27" s="39" customFormat="1" x14ac:dyDescent="0.2">
      <c r="A223" s="114">
        <v>6</v>
      </c>
      <c r="B223" s="114">
        <v>8</v>
      </c>
      <c r="C223" s="114">
        <v>69</v>
      </c>
      <c r="D223" s="114">
        <v>6</v>
      </c>
      <c r="E223" s="34" t="s">
        <v>57</v>
      </c>
      <c r="F223" s="35">
        <v>851.4304468990988</v>
      </c>
      <c r="G223" s="35">
        <v>3223.3468987983451</v>
      </c>
      <c r="H223" s="35">
        <v>321.78273700582713</v>
      </c>
      <c r="I223" s="35">
        <v>0</v>
      </c>
      <c r="J223" s="35">
        <v>0</v>
      </c>
      <c r="K223" s="35">
        <v>3803.866618698919</v>
      </c>
      <c r="L223" s="35">
        <v>741.5797332899873</v>
      </c>
      <c r="M223" s="44">
        <v>8942.0064346921772</v>
      </c>
      <c r="N223" s="32"/>
      <c r="O223" s="34" t="s">
        <v>57</v>
      </c>
      <c r="P223" s="36">
        <v>0</v>
      </c>
      <c r="Q223" s="35">
        <v>7670.9008302892089</v>
      </c>
      <c r="R223" s="35">
        <v>153.13987547320735</v>
      </c>
      <c r="S223" s="35">
        <v>652.50295049179522</v>
      </c>
      <c r="T223" s="44">
        <v>8476.5436562542109</v>
      </c>
      <c r="U223" s="32"/>
      <c r="V223" s="34" t="s">
        <v>57</v>
      </c>
      <c r="W223" s="36">
        <v>0</v>
      </c>
      <c r="X223" s="35">
        <v>4.3620009013699246</v>
      </c>
      <c r="Y223" s="35">
        <v>7251.8057051638671</v>
      </c>
      <c r="Z223" s="35">
        <v>1061.6647593018047</v>
      </c>
      <c r="AA223" s="44">
        <v>8317.8324653670425</v>
      </c>
    </row>
    <row r="224" spans="1:27" s="39" customFormat="1" x14ac:dyDescent="0.2">
      <c r="A224" s="114">
        <v>38</v>
      </c>
      <c r="B224" s="114">
        <v>9</v>
      </c>
      <c r="C224" s="114">
        <v>70</v>
      </c>
      <c r="D224" s="114">
        <v>38</v>
      </c>
      <c r="E224" s="34" t="s">
        <v>58</v>
      </c>
      <c r="F224" s="35">
        <v>490.86299125960005</v>
      </c>
      <c r="G224" s="35">
        <v>11.586548309399998</v>
      </c>
      <c r="H224" s="35">
        <v>0</v>
      </c>
      <c r="I224" s="35">
        <v>0</v>
      </c>
      <c r="J224" s="35">
        <v>0</v>
      </c>
      <c r="K224" s="35">
        <v>227.57790405129998</v>
      </c>
      <c r="L224" s="35">
        <v>0</v>
      </c>
      <c r="M224" s="44">
        <v>730.02744362030001</v>
      </c>
      <c r="N224" s="32"/>
      <c r="O224" s="34" t="s">
        <v>58</v>
      </c>
      <c r="P224" s="36">
        <v>0</v>
      </c>
      <c r="Q224" s="35">
        <v>11.098154432799999</v>
      </c>
      <c r="R224" s="35">
        <v>0</v>
      </c>
      <c r="S224" s="35">
        <v>0</v>
      </c>
      <c r="T224" s="44">
        <v>11.098154432799999</v>
      </c>
      <c r="U224" s="32"/>
      <c r="V224" s="34" t="s">
        <v>58</v>
      </c>
      <c r="W224" s="36">
        <v>0</v>
      </c>
      <c r="X224" s="35">
        <v>0</v>
      </c>
      <c r="Y224" s="35">
        <v>283.48450754469991</v>
      </c>
      <c r="Z224" s="35">
        <v>235.90454059159995</v>
      </c>
      <c r="AA224" s="44">
        <v>519.38904813629983</v>
      </c>
    </row>
    <row r="225" spans="1:27" s="39" customFormat="1" ht="12.6" thickBot="1" x14ac:dyDescent="0.3">
      <c r="A225" s="114">
        <v>72</v>
      </c>
      <c r="B225" s="114">
        <v>72</v>
      </c>
      <c r="C225" s="114">
        <v>71</v>
      </c>
      <c r="D225" s="114">
        <v>72</v>
      </c>
      <c r="E225" s="31"/>
      <c r="F225" s="11"/>
      <c r="G225" s="12"/>
      <c r="H225" s="13"/>
      <c r="I225" s="13"/>
      <c r="J225" s="13"/>
      <c r="K225" s="12"/>
      <c r="L225" s="12"/>
      <c r="M225" s="49"/>
      <c r="N225" s="32"/>
      <c r="O225" s="31"/>
      <c r="P225" s="51"/>
      <c r="Q225" s="52"/>
      <c r="R225" s="52"/>
      <c r="S225" s="52"/>
      <c r="T225" s="49"/>
      <c r="U225" s="32"/>
      <c r="V225" s="31"/>
      <c r="W225" s="51"/>
      <c r="X225" s="52"/>
      <c r="Y225" s="52"/>
      <c r="Z225" s="52"/>
      <c r="AA225" s="49"/>
    </row>
    <row r="226" spans="1:27" s="39" customFormat="1" ht="12.6" thickBot="1" x14ac:dyDescent="0.3">
      <c r="A226" s="153">
        <v>59</v>
      </c>
      <c r="B226" s="153">
        <v>59</v>
      </c>
      <c r="C226" s="114">
        <v>72</v>
      </c>
      <c r="D226" s="153">
        <v>59</v>
      </c>
      <c r="E226" s="53" t="s">
        <v>93</v>
      </c>
      <c r="F226" s="156">
        <v>130530.10593100976</v>
      </c>
      <c r="G226" s="157">
        <v>51307.958718772279</v>
      </c>
      <c r="H226" s="157">
        <v>2274.6165837011677</v>
      </c>
      <c r="I226" s="157">
        <v>709.61168817930013</v>
      </c>
      <c r="J226" s="157">
        <v>92.849903404691659</v>
      </c>
      <c r="K226" s="157">
        <v>127163.56521731171</v>
      </c>
      <c r="L226" s="158">
        <v>34603.945086361331</v>
      </c>
      <c r="M226" s="57">
        <v>346682.6531287402</v>
      </c>
      <c r="N226" s="32"/>
      <c r="O226" s="53" t="s">
        <v>93</v>
      </c>
      <c r="P226" s="54">
        <v>1224.3533884589265</v>
      </c>
      <c r="Q226" s="55">
        <v>29055.121357305219</v>
      </c>
      <c r="R226" s="55">
        <v>83153.298672705452</v>
      </c>
      <c r="S226" s="55">
        <v>26487.07295536657</v>
      </c>
      <c r="T226" s="57">
        <v>139919.84637383616</v>
      </c>
      <c r="U226" s="32"/>
      <c r="V226" s="53" t="s">
        <v>93</v>
      </c>
      <c r="W226" s="54">
        <v>486.24627327014082</v>
      </c>
      <c r="X226" s="55">
        <v>142.08931617864366</v>
      </c>
      <c r="Y226" s="55">
        <v>1173960.9965344586</v>
      </c>
      <c r="Z226" s="55">
        <v>51595.38081318701</v>
      </c>
      <c r="AA226" s="57">
        <v>1226184.7129370943</v>
      </c>
    </row>
    <row r="227" spans="1:27" x14ac:dyDescent="0.2">
      <c r="E227" s="58" t="s">
        <v>125</v>
      </c>
      <c r="O227" s="58" t="s">
        <v>125</v>
      </c>
      <c r="V227" s="58" t="s">
        <v>125</v>
      </c>
      <c r="W227" s="60"/>
      <c r="X227" s="18"/>
    </row>
    <row r="228" spans="1:27" s="39" customFormat="1" x14ac:dyDescent="0.2">
      <c r="F228" s="32"/>
      <c r="G228" s="32"/>
      <c r="H228" s="32"/>
      <c r="I228" s="32"/>
      <c r="J228" s="32"/>
      <c r="K228" s="32"/>
      <c r="L228" s="32"/>
      <c r="M228" s="32"/>
      <c r="N228" s="32"/>
      <c r="P228" s="32"/>
      <c r="Q228" s="32"/>
      <c r="R228" s="32"/>
      <c r="S228" s="32"/>
      <c r="T228" s="32"/>
      <c r="U228" s="32"/>
      <c r="W228" s="32"/>
      <c r="X228" s="32"/>
      <c r="Y228" s="32"/>
      <c r="Z228" s="32"/>
      <c r="AA228" s="32"/>
    </row>
    <row r="229" spans="1:27" ht="12.6" thickBot="1" x14ac:dyDescent="0.3">
      <c r="F229" s="20" t="s">
        <v>158</v>
      </c>
      <c r="G229" s="21"/>
      <c r="H229" s="21"/>
      <c r="I229" s="21"/>
      <c r="J229" s="21"/>
      <c r="K229" s="21"/>
      <c r="L229" s="21"/>
      <c r="M229" s="22"/>
      <c r="N229" s="23"/>
      <c r="O229" s="20" t="s">
        <v>159</v>
      </c>
      <c r="P229" s="24"/>
      <c r="Q229" s="21"/>
      <c r="R229" s="21"/>
      <c r="S229" s="21"/>
      <c r="T229" s="21"/>
      <c r="U229" s="23"/>
      <c r="V229" s="20" t="s">
        <v>160</v>
      </c>
      <c r="W229" s="24"/>
      <c r="X229" s="21"/>
      <c r="Y229" s="21"/>
      <c r="Z229" s="21"/>
      <c r="AA229" s="21"/>
    </row>
    <row r="230" spans="1:27" ht="36.6" thickBot="1" x14ac:dyDescent="0.25">
      <c r="A230" s="114" t="s">
        <v>111</v>
      </c>
      <c r="B230" s="114" t="s">
        <v>110</v>
      </c>
      <c r="C230" s="114" t="s">
        <v>109</v>
      </c>
      <c r="D230" s="114" t="s">
        <v>108</v>
      </c>
      <c r="E230" s="25" t="s">
        <v>107</v>
      </c>
      <c r="F230" s="26" t="s">
        <v>0</v>
      </c>
      <c r="G230" s="27" t="s">
        <v>1</v>
      </c>
      <c r="H230" s="26" t="s">
        <v>120</v>
      </c>
      <c r="I230" s="27" t="s">
        <v>121</v>
      </c>
      <c r="J230" s="28" t="s">
        <v>2</v>
      </c>
      <c r="K230" s="28" t="s">
        <v>3</v>
      </c>
      <c r="L230" s="28" t="s">
        <v>4</v>
      </c>
      <c r="M230" s="30" t="s">
        <v>128</v>
      </c>
      <c r="N230" s="29"/>
      <c r="O230" s="25" t="s">
        <v>107</v>
      </c>
      <c r="P230" s="28" t="s">
        <v>5</v>
      </c>
      <c r="Q230" s="28" t="s">
        <v>6</v>
      </c>
      <c r="R230" s="28" t="s">
        <v>7</v>
      </c>
      <c r="S230" s="28" t="s">
        <v>8</v>
      </c>
      <c r="T230" s="30" t="s">
        <v>65</v>
      </c>
      <c r="U230" s="29"/>
      <c r="V230" s="25" t="s">
        <v>107</v>
      </c>
      <c r="W230" s="28" t="s">
        <v>9</v>
      </c>
      <c r="X230" s="28" t="s">
        <v>10</v>
      </c>
      <c r="Y230" s="28" t="s">
        <v>11</v>
      </c>
      <c r="Z230" s="28" t="s">
        <v>12</v>
      </c>
      <c r="AA230" s="30" t="s">
        <v>61</v>
      </c>
    </row>
    <row r="231" spans="1:27" ht="12" x14ac:dyDescent="0.25">
      <c r="A231" s="153">
        <v>48</v>
      </c>
      <c r="B231" s="153">
        <v>12</v>
      </c>
      <c r="C231" s="153">
        <v>1</v>
      </c>
      <c r="D231" s="153">
        <v>46</v>
      </c>
      <c r="E231" s="31" t="s">
        <v>106</v>
      </c>
      <c r="F231" s="2">
        <v>5108.2082867411791</v>
      </c>
      <c r="G231" s="2">
        <v>20768.895078131711</v>
      </c>
      <c r="H231" s="2">
        <v>447.69733539488442</v>
      </c>
      <c r="I231" s="2">
        <v>0</v>
      </c>
      <c r="J231" s="2">
        <v>0</v>
      </c>
      <c r="K231" s="2">
        <v>10235.421758877741</v>
      </c>
      <c r="L231" s="2">
        <v>9333.7398768394269</v>
      </c>
      <c r="M231" s="33">
        <v>45893.962335984943</v>
      </c>
      <c r="N231" s="32"/>
      <c r="O231" s="31" t="s">
        <v>106</v>
      </c>
      <c r="P231" s="2">
        <v>0</v>
      </c>
      <c r="Q231" s="2">
        <v>9738.3066576725505</v>
      </c>
      <c r="R231" s="2">
        <v>4887.164499973801</v>
      </c>
      <c r="S231" s="2">
        <v>13.825601222933336</v>
      </c>
      <c r="T231" s="33">
        <v>14639.296758869286</v>
      </c>
      <c r="U231" s="32"/>
      <c r="V231" s="31" t="s">
        <v>106</v>
      </c>
      <c r="W231" s="2">
        <v>0</v>
      </c>
      <c r="X231" s="2">
        <v>8.3950393308792552</v>
      </c>
      <c r="Y231" s="2">
        <v>9274.0688562521173</v>
      </c>
      <c r="Z231" s="2">
        <v>1852.5748703368845</v>
      </c>
      <c r="AA231" s="33">
        <v>11135.03876591988</v>
      </c>
    </row>
    <row r="232" spans="1:27" x14ac:dyDescent="0.2">
      <c r="A232" s="114">
        <v>11</v>
      </c>
      <c r="B232" s="114">
        <v>11</v>
      </c>
      <c r="C232" s="114">
        <v>2</v>
      </c>
      <c r="D232" s="114">
        <v>11</v>
      </c>
      <c r="E232" s="34" t="s">
        <v>14</v>
      </c>
      <c r="F232" s="35">
        <v>5108.2082867411791</v>
      </c>
      <c r="G232" s="35">
        <v>20768.895078131711</v>
      </c>
      <c r="H232" s="35">
        <v>447.69733539488442</v>
      </c>
      <c r="I232" s="35">
        <v>0</v>
      </c>
      <c r="J232" s="35">
        <v>0</v>
      </c>
      <c r="K232" s="35">
        <v>10235.421758877741</v>
      </c>
      <c r="L232" s="35">
        <v>9333.7398768394269</v>
      </c>
      <c r="M232" s="37">
        <v>45893.962335984943</v>
      </c>
      <c r="N232" s="32"/>
      <c r="O232" s="34" t="s">
        <v>14</v>
      </c>
      <c r="P232" s="36">
        <v>0</v>
      </c>
      <c r="Q232" s="35">
        <v>9738.3066576725505</v>
      </c>
      <c r="R232" s="35">
        <v>4887.164499973801</v>
      </c>
      <c r="S232" s="35">
        <v>13.825601222933336</v>
      </c>
      <c r="T232" s="37">
        <v>14639.296758869286</v>
      </c>
      <c r="U232" s="32"/>
      <c r="V232" s="34" t="s">
        <v>14</v>
      </c>
      <c r="W232" s="36">
        <v>0</v>
      </c>
      <c r="X232" s="35">
        <v>8.3950393308792552</v>
      </c>
      <c r="Y232" s="35">
        <v>9274.0688562521173</v>
      </c>
      <c r="Z232" s="35">
        <v>1852.5748703368845</v>
      </c>
      <c r="AA232" s="37">
        <v>11135.03876591988</v>
      </c>
    </row>
    <row r="233" spans="1:27" ht="12" x14ac:dyDescent="0.25">
      <c r="A233" s="114">
        <v>60</v>
      </c>
      <c r="B233" s="114">
        <v>60</v>
      </c>
      <c r="C233" s="114">
        <v>3</v>
      </c>
      <c r="D233" s="114">
        <v>60</v>
      </c>
      <c r="E233" s="38"/>
      <c r="F233" s="3"/>
      <c r="G233" s="3"/>
      <c r="H233" s="3"/>
      <c r="I233" s="3"/>
      <c r="J233" s="3"/>
      <c r="K233" s="3"/>
      <c r="L233" s="3"/>
      <c r="M233" s="16"/>
      <c r="O233" s="38"/>
      <c r="P233" s="40"/>
      <c r="Q233" s="3"/>
      <c r="R233" s="3"/>
      <c r="S233" s="3"/>
      <c r="T233" s="16"/>
      <c r="V233" s="38"/>
      <c r="W233" s="40"/>
      <c r="X233" s="3"/>
      <c r="Y233" s="3"/>
      <c r="Z233" s="3"/>
      <c r="AA233" s="16"/>
    </row>
    <row r="234" spans="1:27" ht="12" x14ac:dyDescent="0.25">
      <c r="A234" s="153">
        <v>56</v>
      </c>
      <c r="B234" s="153">
        <v>48</v>
      </c>
      <c r="C234" s="153">
        <v>4</v>
      </c>
      <c r="D234" s="153">
        <v>47</v>
      </c>
      <c r="E234" s="41" t="s">
        <v>105</v>
      </c>
      <c r="F234" s="4">
        <v>33555.437699788003</v>
      </c>
      <c r="G234" s="5">
        <v>33470.422397202914</v>
      </c>
      <c r="H234" s="6">
        <v>700.80710414230009</v>
      </c>
      <c r="I234" s="6">
        <v>54.729741917200016</v>
      </c>
      <c r="J234" s="6">
        <v>0</v>
      </c>
      <c r="K234" s="5">
        <v>91112.138453868625</v>
      </c>
      <c r="L234" s="5">
        <v>30602.125220486792</v>
      </c>
      <c r="M234" s="17">
        <v>189495.66061740584</v>
      </c>
      <c r="N234" s="32"/>
      <c r="O234" s="41" t="s">
        <v>105</v>
      </c>
      <c r="P234" s="42">
        <v>2626.9183086987009</v>
      </c>
      <c r="Q234" s="5">
        <v>27687.565502885795</v>
      </c>
      <c r="R234" s="5">
        <v>33237.907144606404</v>
      </c>
      <c r="S234" s="5">
        <v>0</v>
      </c>
      <c r="T234" s="17">
        <v>63552.390956190895</v>
      </c>
      <c r="U234" s="32"/>
      <c r="V234" s="41" t="s">
        <v>105</v>
      </c>
      <c r="W234" s="42">
        <v>0</v>
      </c>
      <c r="X234" s="5">
        <v>96.734990185600012</v>
      </c>
      <c r="Y234" s="5">
        <v>26365.215234263294</v>
      </c>
      <c r="Z234" s="5">
        <v>3960.4609843042999</v>
      </c>
      <c r="AA234" s="17">
        <v>30422.411208753198</v>
      </c>
    </row>
    <row r="235" spans="1:27" x14ac:dyDescent="0.2">
      <c r="A235" s="114">
        <v>7</v>
      </c>
      <c r="B235" s="114">
        <v>45</v>
      </c>
      <c r="C235" s="114">
        <v>5</v>
      </c>
      <c r="D235" s="114">
        <v>7</v>
      </c>
      <c r="E235" s="34" t="s">
        <v>15</v>
      </c>
      <c r="F235" s="19">
        <v>15711.904057153501</v>
      </c>
      <c r="G235" s="35">
        <v>20376.838518775101</v>
      </c>
      <c r="H235" s="43">
        <v>457.51983147390001</v>
      </c>
      <c r="I235" s="43">
        <v>12.231347427000005</v>
      </c>
      <c r="J235" s="43">
        <v>0</v>
      </c>
      <c r="K235" s="35">
        <v>42331.102879379294</v>
      </c>
      <c r="L235" s="35">
        <v>15829.937856351198</v>
      </c>
      <c r="M235" s="44">
        <v>94719.534490559992</v>
      </c>
      <c r="N235" s="32"/>
      <c r="O235" s="34" t="s">
        <v>15</v>
      </c>
      <c r="P235" s="36">
        <v>2626.9183086987009</v>
      </c>
      <c r="Q235" s="35">
        <v>14622.67748801099</v>
      </c>
      <c r="R235" s="35">
        <v>25269.501812399798</v>
      </c>
      <c r="S235" s="35">
        <v>0</v>
      </c>
      <c r="T235" s="44">
        <v>42519.097609109493</v>
      </c>
      <c r="U235" s="32"/>
      <c r="V235" s="34" t="s">
        <v>15</v>
      </c>
      <c r="W235" s="36">
        <v>0</v>
      </c>
      <c r="X235" s="35">
        <v>0</v>
      </c>
      <c r="Y235" s="35">
        <v>13825.761113752895</v>
      </c>
      <c r="Z235" s="35">
        <v>348.42202535870007</v>
      </c>
      <c r="AA235" s="44">
        <v>14174.183139111596</v>
      </c>
    </row>
    <row r="236" spans="1:27" x14ac:dyDescent="0.2">
      <c r="A236" s="114">
        <v>18</v>
      </c>
      <c r="B236" s="114">
        <v>46</v>
      </c>
      <c r="C236" s="114">
        <v>6</v>
      </c>
      <c r="D236" s="114">
        <v>18</v>
      </c>
      <c r="E236" s="34" t="s">
        <v>16</v>
      </c>
      <c r="F236" s="19">
        <v>7748.6694065572028</v>
      </c>
      <c r="G236" s="35">
        <v>10052.960924611414</v>
      </c>
      <c r="H236" s="43">
        <v>138.3488716386</v>
      </c>
      <c r="I236" s="43">
        <v>28.763713369600001</v>
      </c>
      <c r="J236" s="43">
        <v>0</v>
      </c>
      <c r="K236" s="35">
        <v>28416.126686157018</v>
      </c>
      <c r="L236" s="35">
        <v>10241.7854181601</v>
      </c>
      <c r="M236" s="44">
        <v>56626.655020493934</v>
      </c>
      <c r="N236" s="32"/>
      <c r="O236" s="34" t="s">
        <v>16</v>
      </c>
      <c r="P236" s="36">
        <v>0</v>
      </c>
      <c r="Q236" s="35">
        <v>7957.5009365238029</v>
      </c>
      <c r="R236" s="35">
        <v>6628.5139924125988</v>
      </c>
      <c r="S236" s="35">
        <v>0</v>
      </c>
      <c r="T236" s="44">
        <v>14586.014928936402</v>
      </c>
      <c r="U236" s="32"/>
      <c r="V236" s="34" t="s">
        <v>16</v>
      </c>
      <c r="W236" s="36">
        <v>0</v>
      </c>
      <c r="X236" s="35">
        <v>0</v>
      </c>
      <c r="Y236" s="35">
        <v>8620.9889493682022</v>
      </c>
      <c r="Z236" s="35">
        <v>1720.6041718119</v>
      </c>
      <c r="AA236" s="44">
        <v>10341.593121180103</v>
      </c>
    </row>
    <row r="237" spans="1:27" x14ac:dyDescent="0.2">
      <c r="A237" s="114">
        <v>37</v>
      </c>
      <c r="B237" s="114">
        <v>47</v>
      </c>
      <c r="C237" s="114">
        <v>7</v>
      </c>
      <c r="D237" s="114">
        <v>37</v>
      </c>
      <c r="E237" s="34" t="s">
        <v>17</v>
      </c>
      <c r="F237" s="19">
        <v>10094.864236077294</v>
      </c>
      <c r="G237" s="35">
        <v>3040.6229538164007</v>
      </c>
      <c r="H237" s="43">
        <v>104.93840102980003</v>
      </c>
      <c r="I237" s="43">
        <v>13.734681120600012</v>
      </c>
      <c r="J237" s="43">
        <v>0</v>
      </c>
      <c r="K237" s="35">
        <v>20364.908888332306</v>
      </c>
      <c r="L237" s="35">
        <v>4530.4019459754973</v>
      </c>
      <c r="M237" s="44">
        <v>38149.471106351899</v>
      </c>
      <c r="N237" s="32"/>
      <c r="O237" s="34" t="s">
        <v>17</v>
      </c>
      <c r="P237" s="36">
        <v>0</v>
      </c>
      <c r="Q237" s="35">
        <v>5107.3870783510029</v>
      </c>
      <c r="R237" s="35">
        <v>1339.8913397940005</v>
      </c>
      <c r="S237" s="35">
        <v>0</v>
      </c>
      <c r="T237" s="44">
        <v>6447.2784181450033</v>
      </c>
      <c r="U237" s="32"/>
      <c r="V237" s="34" t="s">
        <v>17</v>
      </c>
      <c r="W237" s="36">
        <v>0</v>
      </c>
      <c r="X237" s="35">
        <v>96.734990185600012</v>
      </c>
      <c r="Y237" s="35">
        <v>3918.4651711422002</v>
      </c>
      <c r="Z237" s="35">
        <v>1891.4347871336997</v>
      </c>
      <c r="AA237" s="44">
        <v>5906.6349484614993</v>
      </c>
    </row>
    <row r="238" spans="1:27" ht="12" x14ac:dyDescent="0.25">
      <c r="A238" s="114">
        <v>61</v>
      </c>
      <c r="B238" s="114">
        <v>61</v>
      </c>
      <c r="C238" s="114">
        <v>8</v>
      </c>
      <c r="D238" s="114">
        <v>61</v>
      </c>
      <c r="E238" s="38"/>
      <c r="F238" s="7"/>
      <c r="G238" s="35"/>
      <c r="H238" s="43"/>
      <c r="I238" s="43"/>
      <c r="J238" s="8"/>
      <c r="K238" s="3"/>
      <c r="L238" s="3"/>
      <c r="M238" s="45"/>
      <c r="O238" s="38"/>
      <c r="P238" s="40"/>
      <c r="Q238" s="3"/>
      <c r="R238" s="3"/>
      <c r="S238" s="3"/>
      <c r="T238" s="45"/>
      <c r="V238" s="38"/>
      <c r="W238" s="40"/>
      <c r="X238" s="3"/>
      <c r="Y238" s="3"/>
      <c r="Z238" s="3"/>
      <c r="AA238" s="45"/>
    </row>
    <row r="239" spans="1:27" ht="12" x14ac:dyDescent="0.25">
      <c r="A239" s="153">
        <v>50</v>
      </c>
      <c r="B239" s="153">
        <v>20</v>
      </c>
      <c r="C239" s="153">
        <v>9</v>
      </c>
      <c r="D239" s="153">
        <v>48</v>
      </c>
      <c r="E239" s="41" t="s">
        <v>104</v>
      </c>
      <c r="F239" s="4">
        <v>92483.173382272522</v>
      </c>
      <c r="G239" s="5">
        <v>14891.824907397639</v>
      </c>
      <c r="H239" s="6">
        <v>817.14259445601692</v>
      </c>
      <c r="I239" s="6">
        <v>126.42084251618897</v>
      </c>
      <c r="J239" s="6">
        <v>0</v>
      </c>
      <c r="K239" s="5">
        <v>228198.73424887744</v>
      </c>
      <c r="L239" s="5">
        <v>5063.8449635503675</v>
      </c>
      <c r="M239" s="17">
        <v>341581.1409390702</v>
      </c>
      <c r="N239" s="32"/>
      <c r="O239" s="41" t="s">
        <v>104</v>
      </c>
      <c r="P239" s="42">
        <v>1220.8051163992332</v>
      </c>
      <c r="Q239" s="5">
        <v>42428.03744423305</v>
      </c>
      <c r="R239" s="5">
        <v>17169.110995170155</v>
      </c>
      <c r="S239" s="5">
        <v>0</v>
      </c>
      <c r="T239" s="17">
        <v>60817.953555802436</v>
      </c>
      <c r="U239" s="32"/>
      <c r="V239" s="41" t="s">
        <v>104</v>
      </c>
      <c r="W239" s="42">
        <v>0</v>
      </c>
      <c r="X239" s="5">
        <v>0</v>
      </c>
      <c r="Y239" s="5">
        <v>33522.120338998029</v>
      </c>
      <c r="Z239" s="5">
        <v>5272.0873527038075</v>
      </c>
      <c r="AA239" s="17">
        <v>38794.207691701842</v>
      </c>
    </row>
    <row r="240" spans="1:27" x14ac:dyDescent="0.2">
      <c r="A240" s="114">
        <v>1</v>
      </c>
      <c r="B240" s="114">
        <v>17</v>
      </c>
      <c r="C240" s="114">
        <v>10</v>
      </c>
      <c r="D240" s="114">
        <v>1</v>
      </c>
      <c r="E240" s="34" t="s">
        <v>18</v>
      </c>
      <c r="F240" s="19">
        <v>13203.751708345597</v>
      </c>
      <c r="G240" s="35">
        <v>3880.2876008809999</v>
      </c>
      <c r="H240" s="43">
        <v>520.84021004420015</v>
      </c>
      <c r="I240" s="43">
        <v>0</v>
      </c>
      <c r="J240" s="43">
        <v>0</v>
      </c>
      <c r="K240" s="35">
        <v>53137.819229535024</v>
      </c>
      <c r="L240" s="35">
        <v>217.71255001680004</v>
      </c>
      <c r="M240" s="44">
        <v>70960.411298822626</v>
      </c>
      <c r="N240" s="32"/>
      <c r="O240" s="34" t="s">
        <v>18</v>
      </c>
      <c r="P240" s="36">
        <v>1215.5110572612998</v>
      </c>
      <c r="Q240" s="35">
        <v>4693.4964242816995</v>
      </c>
      <c r="R240" s="35">
        <v>607.64292516930004</v>
      </c>
      <c r="S240" s="35">
        <v>0</v>
      </c>
      <c r="T240" s="44">
        <v>6516.6504067122996</v>
      </c>
      <c r="U240" s="32"/>
      <c r="V240" s="34" t="s">
        <v>18</v>
      </c>
      <c r="W240" s="36">
        <v>0</v>
      </c>
      <c r="X240" s="35">
        <v>0</v>
      </c>
      <c r="Y240" s="35">
        <v>4414.6554228715995</v>
      </c>
      <c r="Z240" s="35">
        <v>331.88540667580003</v>
      </c>
      <c r="AA240" s="44">
        <v>4746.5408295473999</v>
      </c>
    </row>
    <row r="241" spans="1:27" x14ac:dyDescent="0.2">
      <c r="A241" s="114">
        <v>17</v>
      </c>
      <c r="B241" s="114">
        <v>18</v>
      </c>
      <c r="C241" s="114">
        <v>11</v>
      </c>
      <c r="D241" s="114">
        <v>17</v>
      </c>
      <c r="E241" s="34" t="s">
        <v>19</v>
      </c>
      <c r="F241" s="19">
        <v>26169.915836695211</v>
      </c>
      <c r="G241" s="35">
        <v>4943.0721877629967</v>
      </c>
      <c r="H241" s="43">
        <v>224.50990285370005</v>
      </c>
      <c r="I241" s="43">
        <v>0</v>
      </c>
      <c r="J241" s="43">
        <v>0</v>
      </c>
      <c r="K241" s="35">
        <v>44915.1693156412</v>
      </c>
      <c r="L241" s="35">
        <v>2328.345584056699</v>
      </c>
      <c r="M241" s="44">
        <v>78581.012827009821</v>
      </c>
      <c r="N241" s="32"/>
      <c r="O241" s="34" t="s">
        <v>19</v>
      </c>
      <c r="P241" s="36">
        <v>0</v>
      </c>
      <c r="Q241" s="35">
        <v>17381.678548551692</v>
      </c>
      <c r="R241" s="35">
        <v>1588.6235184143</v>
      </c>
      <c r="S241" s="35">
        <v>0</v>
      </c>
      <c r="T241" s="44">
        <v>18970.302066965989</v>
      </c>
      <c r="U241" s="32"/>
      <c r="V241" s="34" t="s">
        <v>19</v>
      </c>
      <c r="W241" s="36">
        <v>0</v>
      </c>
      <c r="X241" s="35">
        <v>0</v>
      </c>
      <c r="Y241" s="35">
        <v>4574.2041037949002</v>
      </c>
      <c r="Z241" s="35">
        <v>521.36792479579992</v>
      </c>
      <c r="AA241" s="44">
        <v>5095.5720285907</v>
      </c>
    </row>
    <row r="242" spans="1:27" x14ac:dyDescent="0.2">
      <c r="A242" s="114">
        <v>23</v>
      </c>
      <c r="B242" s="114">
        <v>19</v>
      </c>
      <c r="C242" s="114">
        <v>12</v>
      </c>
      <c r="D242" s="114">
        <v>23</v>
      </c>
      <c r="E242" s="34" t="s">
        <v>20</v>
      </c>
      <c r="F242" s="19">
        <v>53109.505837231714</v>
      </c>
      <c r="G242" s="35">
        <v>6068.465118753641</v>
      </c>
      <c r="H242" s="43">
        <v>71.792481558116705</v>
      </c>
      <c r="I242" s="43">
        <v>126.42084251618897</v>
      </c>
      <c r="J242" s="43">
        <v>0</v>
      </c>
      <c r="K242" s="35">
        <v>130145.74570370122</v>
      </c>
      <c r="L242" s="35">
        <v>2517.7868294768687</v>
      </c>
      <c r="M242" s="44">
        <v>192039.71681323773</v>
      </c>
      <c r="N242" s="32"/>
      <c r="O242" s="34" t="s">
        <v>20</v>
      </c>
      <c r="P242" s="36">
        <v>5.2940591379332567</v>
      </c>
      <c r="Q242" s="35">
        <v>20352.862471399661</v>
      </c>
      <c r="R242" s="35">
        <v>14972.844551586555</v>
      </c>
      <c r="S242" s="35">
        <v>0</v>
      </c>
      <c r="T242" s="44">
        <v>35331.001082124152</v>
      </c>
      <c r="U242" s="32"/>
      <c r="V242" s="34" t="s">
        <v>20</v>
      </c>
      <c r="W242" s="36">
        <v>0</v>
      </c>
      <c r="X242" s="35">
        <v>0</v>
      </c>
      <c r="Y242" s="35">
        <v>24533.260812331529</v>
      </c>
      <c r="Z242" s="35">
        <v>4418.8340212322073</v>
      </c>
      <c r="AA242" s="44">
        <v>28952.09483356374</v>
      </c>
    </row>
    <row r="243" spans="1:27" ht="12" x14ac:dyDescent="0.25">
      <c r="A243" s="114">
        <v>62</v>
      </c>
      <c r="B243" s="114">
        <v>62</v>
      </c>
      <c r="C243" s="114">
        <v>13</v>
      </c>
      <c r="D243" s="114">
        <v>62</v>
      </c>
      <c r="E243" s="38"/>
      <c r="F243" s="7"/>
      <c r="G243" s="3"/>
      <c r="H243" s="8"/>
      <c r="I243" s="8"/>
      <c r="J243" s="8"/>
      <c r="K243" s="3"/>
      <c r="L243" s="3"/>
      <c r="M243" s="45"/>
      <c r="O243" s="38"/>
      <c r="P243" s="40"/>
      <c r="Q243" s="3"/>
      <c r="R243" s="3"/>
      <c r="S243" s="3"/>
      <c r="T243" s="45"/>
      <c r="V243" s="38"/>
      <c r="W243" s="40"/>
      <c r="X243" s="3"/>
      <c r="Y243" s="3"/>
      <c r="Z243" s="3"/>
      <c r="AA243" s="45"/>
    </row>
    <row r="244" spans="1:27" ht="12" x14ac:dyDescent="0.25">
      <c r="A244" s="153">
        <v>51</v>
      </c>
      <c r="B244" s="153">
        <v>25</v>
      </c>
      <c r="C244" s="153">
        <v>14</v>
      </c>
      <c r="D244" s="153">
        <v>49</v>
      </c>
      <c r="E244" s="31" t="s">
        <v>103</v>
      </c>
      <c r="F244" s="9">
        <v>104413.73142217625</v>
      </c>
      <c r="G244" s="2">
        <v>93362.21863412825</v>
      </c>
      <c r="H244" s="10">
        <v>7020.8084630334852</v>
      </c>
      <c r="I244" s="10">
        <v>567.27742081720362</v>
      </c>
      <c r="J244" s="10">
        <v>0</v>
      </c>
      <c r="K244" s="2">
        <v>195893.29334939271</v>
      </c>
      <c r="L244" s="2">
        <v>50471.968853217651</v>
      </c>
      <c r="M244" s="47">
        <v>451729.29814276559</v>
      </c>
      <c r="N244" s="32"/>
      <c r="O244" s="31" t="s">
        <v>103</v>
      </c>
      <c r="P244" s="46">
        <v>29150.681137738095</v>
      </c>
      <c r="Q244" s="2">
        <v>88281.6394085098</v>
      </c>
      <c r="R244" s="2">
        <v>77394.906172882591</v>
      </c>
      <c r="S244" s="2">
        <v>4531.5149176660088</v>
      </c>
      <c r="T244" s="47">
        <v>199358.74163679651</v>
      </c>
      <c r="U244" s="32"/>
      <c r="V244" s="31" t="s">
        <v>103</v>
      </c>
      <c r="W244" s="46">
        <v>554.18019792000007</v>
      </c>
      <c r="X244" s="2">
        <v>1153.291759709658</v>
      </c>
      <c r="Y244" s="2">
        <v>34960.111090358376</v>
      </c>
      <c r="Z244" s="2">
        <v>8641.793868104538</v>
      </c>
      <c r="AA244" s="47">
        <v>45309.376916092566</v>
      </c>
    </row>
    <row r="245" spans="1:27" x14ac:dyDescent="0.2">
      <c r="A245" s="114">
        <v>5</v>
      </c>
      <c r="B245" s="114">
        <v>21</v>
      </c>
      <c r="C245" s="114">
        <v>15</v>
      </c>
      <c r="D245" s="114">
        <v>5</v>
      </c>
      <c r="E245" s="34" t="s">
        <v>21</v>
      </c>
      <c r="F245" s="19">
        <v>22573.673730290608</v>
      </c>
      <c r="G245" s="35">
        <v>7614.6610895994181</v>
      </c>
      <c r="H245" s="43">
        <v>481.69299275321652</v>
      </c>
      <c r="I245" s="43">
        <v>66.974706615983834</v>
      </c>
      <c r="J245" s="43">
        <v>0</v>
      </c>
      <c r="K245" s="35">
        <v>73268.274422980976</v>
      </c>
      <c r="L245" s="35">
        <v>21608.355363307757</v>
      </c>
      <c r="M245" s="44">
        <v>125613.63230554796</v>
      </c>
      <c r="N245" s="32"/>
      <c r="O245" s="34" t="s">
        <v>21</v>
      </c>
      <c r="P245" s="36">
        <v>0</v>
      </c>
      <c r="Q245" s="35">
        <v>25111.479941574995</v>
      </c>
      <c r="R245" s="35">
        <v>8863.3868112266919</v>
      </c>
      <c r="S245" s="35">
        <v>43.093070200108897</v>
      </c>
      <c r="T245" s="44">
        <v>34017.959823001795</v>
      </c>
      <c r="U245" s="32"/>
      <c r="V245" s="34" t="s">
        <v>21</v>
      </c>
      <c r="W245" s="36">
        <v>0</v>
      </c>
      <c r="X245" s="35">
        <v>2.5894670767580914</v>
      </c>
      <c r="Y245" s="35">
        <v>17077.794150308771</v>
      </c>
      <c r="Z245" s="35">
        <v>4273.0494468462375</v>
      </c>
      <c r="AA245" s="44">
        <v>21353.433064231765</v>
      </c>
    </row>
    <row r="246" spans="1:27" x14ac:dyDescent="0.2">
      <c r="A246" s="114">
        <v>22</v>
      </c>
      <c r="B246" s="114">
        <v>22</v>
      </c>
      <c r="C246" s="114">
        <v>16</v>
      </c>
      <c r="D246" s="114">
        <v>22</v>
      </c>
      <c r="E246" s="34" t="s">
        <v>22</v>
      </c>
      <c r="F246" s="19">
        <v>50694.71909485483</v>
      </c>
      <c r="G246" s="35">
        <v>8889.5676834071946</v>
      </c>
      <c r="H246" s="43">
        <v>1746.7748882146002</v>
      </c>
      <c r="I246" s="43">
        <v>180.07606974079988</v>
      </c>
      <c r="J246" s="43">
        <v>0</v>
      </c>
      <c r="K246" s="35">
        <v>68431.396640880412</v>
      </c>
      <c r="L246" s="35">
        <v>2814.2710684776002</v>
      </c>
      <c r="M246" s="44">
        <v>132756.80544557542</v>
      </c>
      <c r="N246" s="32"/>
      <c r="O246" s="34" t="s">
        <v>22</v>
      </c>
      <c r="P246" s="36">
        <v>2043.6842188660999</v>
      </c>
      <c r="Q246" s="35">
        <v>21647.637895208994</v>
      </c>
      <c r="R246" s="35">
        <v>4959.7339617750995</v>
      </c>
      <c r="S246" s="35">
        <v>10.748618655200003</v>
      </c>
      <c r="T246" s="44">
        <v>28661.804694505394</v>
      </c>
      <c r="U246" s="32"/>
      <c r="V246" s="34" t="s">
        <v>22</v>
      </c>
      <c r="W246" s="36">
        <v>0</v>
      </c>
      <c r="X246" s="35">
        <v>0</v>
      </c>
      <c r="Y246" s="35">
        <v>6232.6844597757972</v>
      </c>
      <c r="Z246" s="35">
        <v>2936.6192979084008</v>
      </c>
      <c r="AA246" s="44">
        <v>9169.303757684198</v>
      </c>
    </row>
    <row r="247" spans="1:27" x14ac:dyDescent="0.2">
      <c r="A247" s="114">
        <v>25</v>
      </c>
      <c r="B247" s="114">
        <v>23</v>
      </c>
      <c r="C247" s="114">
        <v>17</v>
      </c>
      <c r="D247" s="114">
        <v>25</v>
      </c>
      <c r="E247" s="34" t="s">
        <v>23</v>
      </c>
      <c r="F247" s="19">
        <v>23319.937020859314</v>
      </c>
      <c r="G247" s="35">
        <v>48584.606070975067</v>
      </c>
      <c r="H247" s="43">
        <v>4220.198665587468</v>
      </c>
      <c r="I247" s="43">
        <v>320.22664446041995</v>
      </c>
      <c r="J247" s="43">
        <v>0</v>
      </c>
      <c r="K247" s="35">
        <v>25496.751104548021</v>
      </c>
      <c r="L247" s="35">
        <v>13040.264205845591</v>
      </c>
      <c r="M247" s="44">
        <v>114981.98371227588</v>
      </c>
      <c r="N247" s="32"/>
      <c r="O247" s="34" t="s">
        <v>23</v>
      </c>
      <c r="P247" s="36">
        <v>6724.708957182298</v>
      </c>
      <c r="Q247" s="35">
        <v>32418.601099837317</v>
      </c>
      <c r="R247" s="35">
        <v>37050.574804533913</v>
      </c>
      <c r="S247" s="35">
        <v>3576.3549195015003</v>
      </c>
      <c r="T247" s="44">
        <v>79770.239781055032</v>
      </c>
      <c r="U247" s="32"/>
      <c r="V247" s="34" t="s">
        <v>23</v>
      </c>
      <c r="W247" s="36">
        <v>554.18019792000007</v>
      </c>
      <c r="X247" s="35">
        <v>1150.7022926328998</v>
      </c>
      <c r="Y247" s="35">
        <v>4726.0849546605987</v>
      </c>
      <c r="Z247" s="35">
        <v>497.85170766089993</v>
      </c>
      <c r="AA247" s="44">
        <v>6928.8191528743982</v>
      </c>
    </row>
    <row r="248" spans="1:27" x14ac:dyDescent="0.2">
      <c r="A248" s="114">
        <v>44</v>
      </c>
      <c r="B248" s="114">
        <v>24</v>
      </c>
      <c r="C248" s="114">
        <v>18</v>
      </c>
      <c r="D248" s="114">
        <v>44</v>
      </c>
      <c r="E248" s="34" t="s">
        <v>24</v>
      </c>
      <c r="F248" s="19">
        <v>7825.4015761715027</v>
      </c>
      <c r="G248" s="35">
        <v>28273.383790146574</v>
      </c>
      <c r="H248" s="43">
        <v>572.1419164782003</v>
      </c>
      <c r="I248" s="43">
        <v>0</v>
      </c>
      <c r="J248" s="43">
        <v>0</v>
      </c>
      <c r="K248" s="35">
        <v>28696.871180983318</v>
      </c>
      <c r="L248" s="35">
        <v>13009.078215586696</v>
      </c>
      <c r="M248" s="44">
        <v>78376.876679366294</v>
      </c>
      <c r="N248" s="32"/>
      <c r="O248" s="34" t="s">
        <v>24</v>
      </c>
      <c r="P248" s="36">
        <v>20382.287961689697</v>
      </c>
      <c r="Q248" s="35">
        <v>9103.9204718884976</v>
      </c>
      <c r="R248" s="35">
        <v>26521.210595346893</v>
      </c>
      <c r="S248" s="35">
        <v>901.31830930920012</v>
      </c>
      <c r="T248" s="44">
        <v>56908.737338234285</v>
      </c>
      <c r="U248" s="32"/>
      <c r="V248" s="34" t="s">
        <v>24</v>
      </c>
      <c r="W248" s="36">
        <v>0</v>
      </c>
      <c r="X248" s="35">
        <v>0</v>
      </c>
      <c r="Y248" s="35">
        <v>6923.5475256132022</v>
      </c>
      <c r="Z248" s="35">
        <v>934.27341568900044</v>
      </c>
      <c r="AA248" s="44">
        <v>7857.8209413022023</v>
      </c>
    </row>
    <row r="249" spans="1:27" ht="12" x14ac:dyDescent="0.25">
      <c r="A249" s="114">
        <v>63</v>
      </c>
      <c r="B249" s="114">
        <v>63</v>
      </c>
      <c r="C249" s="114">
        <v>19</v>
      </c>
      <c r="D249" s="114">
        <v>63</v>
      </c>
      <c r="E249" s="31"/>
      <c r="F249" s="11"/>
      <c r="G249" s="12"/>
      <c r="H249" s="13"/>
      <c r="I249" s="13"/>
      <c r="J249" s="13"/>
      <c r="K249" s="12"/>
      <c r="L249" s="12"/>
      <c r="M249" s="49"/>
      <c r="O249" s="31"/>
      <c r="P249" s="48"/>
      <c r="Q249" s="12"/>
      <c r="R249" s="12"/>
      <c r="S249" s="12"/>
      <c r="T249" s="49"/>
      <c r="V249" s="31"/>
      <c r="W249" s="48"/>
      <c r="X249" s="12"/>
      <c r="Y249" s="12"/>
      <c r="Z249" s="12"/>
      <c r="AA249" s="49"/>
    </row>
    <row r="250" spans="1:27" ht="12" x14ac:dyDescent="0.25">
      <c r="A250" s="153">
        <v>52</v>
      </c>
      <c r="B250" s="153">
        <v>29</v>
      </c>
      <c r="C250" s="153">
        <v>20</v>
      </c>
      <c r="D250" s="153">
        <v>50</v>
      </c>
      <c r="E250" s="41" t="s">
        <v>102</v>
      </c>
      <c r="F250" s="4">
        <v>23858.328837073939</v>
      </c>
      <c r="G250" s="5">
        <v>66687.135997659818</v>
      </c>
      <c r="H250" s="6">
        <v>10451.569433839384</v>
      </c>
      <c r="I250" s="6">
        <v>1119.7986692116724</v>
      </c>
      <c r="J250" s="6">
        <v>0</v>
      </c>
      <c r="K250" s="5">
        <v>21927.491799860079</v>
      </c>
      <c r="L250" s="5">
        <v>46297.422819190135</v>
      </c>
      <c r="M250" s="17">
        <v>170341.74755683501</v>
      </c>
      <c r="N250" s="32"/>
      <c r="O250" s="41" t="s">
        <v>102</v>
      </c>
      <c r="P250" s="42">
        <v>23121.62120602146</v>
      </c>
      <c r="Q250" s="5">
        <v>56179.005391765597</v>
      </c>
      <c r="R250" s="5">
        <v>48952.801515394269</v>
      </c>
      <c r="S250" s="5">
        <v>14804.317592979352</v>
      </c>
      <c r="T250" s="17">
        <v>143057.74570616067</v>
      </c>
      <c r="U250" s="32"/>
      <c r="V250" s="41" t="s">
        <v>102</v>
      </c>
      <c r="W250" s="42">
        <v>7.398497144499995</v>
      </c>
      <c r="X250" s="5">
        <v>294.07519888389976</v>
      </c>
      <c r="Y250" s="5">
        <v>21430.057432871894</v>
      </c>
      <c r="Z250" s="5">
        <v>3137.9683811052937</v>
      </c>
      <c r="AA250" s="17">
        <v>24869.499510005589</v>
      </c>
    </row>
    <row r="251" spans="1:27" x14ac:dyDescent="0.2">
      <c r="A251" s="114">
        <v>2</v>
      </c>
      <c r="B251" s="114">
        <v>26</v>
      </c>
      <c r="C251" s="114">
        <v>21</v>
      </c>
      <c r="D251" s="114">
        <v>2</v>
      </c>
      <c r="E251" s="34" t="s">
        <v>25</v>
      </c>
      <c r="F251" s="19">
        <v>4523.3908508575341</v>
      </c>
      <c r="G251" s="35">
        <v>18545.455289082965</v>
      </c>
      <c r="H251" s="43">
        <v>36.218311688492818</v>
      </c>
      <c r="I251" s="43">
        <v>129.67984899957267</v>
      </c>
      <c r="J251" s="43">
        <v>0</v>
      </c>
      <c r="K251" s="35">
        <v>11188.421280478578</v>
      </c>
      <c r="L251" s="35">
        <v>19678.268315309324</v>
      </c>
      <c r="M251" s="44">
        <v>54101.433896416464</v>
      </c>
      <c r="N251" s="32"/>
      <c r="O251" s="34" t="s">
        <v>25</v>
      </c>
      <c r="P251" s="36">
        <v>2874.2736563818439</v>
      </c>
      <c r="Q251" s="35">
        <v>17432.848350455806</v>
      </c>
      <c r="R251" s="35">
        <v>16945.64194009066</v>
      </c>
      <c r="S251" s="35">
        <v>49.750396793870394</v>
      </c>
      <c r="T251" s="44">
        <v>37302.514343722178</v>
      </c>
      <c r="U251" s="32"/>
      <c r="V251" s="34" t="s">
        <v>25</v>
      </c>
      <c r="W251" s="36">
        <v>0</v>
      </c>
      <c r="X251" s="35">
        <v>0</v>
      </c>
      <c r="Y251" s="35">
        <v>9595.7703817984984</v>
      </c>
      <c r="Z251" s="35">
        <v>2069.147747845393</v>
      </c>
      <c r="AA251" s="44">
        <v>11664.918129643891</v>
      </c>
    </row>
    <row r="252" spans="1:27" x14ac:dyDescent="0.2">
      <c r="A252" s="114">
        <v>16</v>
      </c>
      <c r="B252" s="114">
        <v>27</v>
      </c>
      <c r="C252" s="114">
        <v>22</v>
      </c>
      <c r="D252" s="114">
        <v>16</v>
      </c>
      <c r="E252" s="34" t="s">
        <v>26</v>
      </c>
      <c r="F252" s="19">
        <v>5873.3614669819972</v>
      </c>
      <c r="G252" s="35">
        <v>27573.863436483472</v>
      </c>
      <c r="H252" s="43">
        <v>5148.032238544798</v>
      </c>
      <c r="I252" s="43">
        <v>588.51034401519962</v>
      </c>
      <c r="J252" s="43">
        <v>0</v>
      </c>
      <c r="K252" s="35">
        <v>1977.3295391044996</v>
      </c>
      <c r="L252" s="35">
        <v>13291.310283296496</v>
      </c>
      <c r="M252" s="44">
        <v>54452.40730842646</v>
      </c>
      <c r="N252" s="32"/>
      <c r="O252" s="34" t="s">
        <v>26</v>
      </c>
      <c r="P252" s="36">
        <v>6321.3207418960064</v>
      </c>
      <c r="Q252" s="35">
        <v>15858.27883327012</v>
      </c>
      <c r="R252" s="35">
        <v>22992.368376267106</v>
      </c>
      <c r="S252" s="35">
        <v>13920.456284723183</v>
      </c>
      <c r="T252" s="44">
        <v>59092.42423615641</v>
      </c>
      <c r="U252" s="32"/>
      <c r="V252" s="34" t="s">
        <v>26</v>
      </c>
      <c r="W252" s="36">
        <v>7.398497144499995</v>
      </c>
      <c r="X252" s="35">
        <v>294.07519888389976</v>
      </c>
      <c r="Y252" s="35">
        <v>4572.4110026000008</v>
      </c>
      <c r="Z252" s="35">
        <v>121.85929096080001</v>
      </c>
      <c r="AA252" s="44">
        <v>4995.7439895892003</v>
      </c>
    </row>
    <row r="253" spans="1:27" x14ac:dyDescent="0.2">
      <c r="A253" s="114">
        <v>30</v>
      </c>
      <c r="B253" s="114">
        <v>28</v>
      </c>
      <c r="C253" s="114">
        <v>23</v>
      </c>
      <c r="D253" s="114">
        <v>30</v>
      </c>
      <c r="E253" s="34" t="s">
        <v>27</v>
      </c>
      <c r="F253" s="19">
        <v>13461.576519234408</v>
      </c>
      <c r="G253" s="35">
        <v>20567.817272093373</v>
      </c>
      <c r="H253" s="43">
        <v>5267.3188836060936</v>
      </c>
      <c r="I253" s="43">
        <v>401.60847619690003</v>
      </c>
      <c r="J253" s="43">
        <v>0</v>
      </c>
      <c r="K253" s="35">
        <v>8761.7409802770035</v>
      </c>
      <c r="L253" s="35">
        <v>13327.844220584311</v>
      </c>
      <c r="M253" s="44">
        <v>61787.906351992089</v>
      </c>
      <c r="N253" s="32"/>
      <c r="O253" s="34" t="s">
        <v>27</v>
      </c>
      <c r="P253" s="36">
        <v>13926.026807743609</v>
      </c>
      <c r="Q253" s="35">
        <v>22887.878208039674</v>
      </c>
      <c r="R253" s="35">
        <v>9014.7911990365028</v>
      </c>
      <c r="S253" s="35">
        <v>834.11091146229978</v>
      </c>
      <c r="T253" s="44">
        <v>46662.807126282089</v>
      </c>
      <c r="U253" s="32"/>
      <c r="V253" s="34" t="s">
        <v>27</v>
      </c>
      <c r="W253" s="36">
        <v>0</v>
      </c>
      <c r="X253" s="35">
        <v>0</v>
      </c>
      <c r="Y253" s="35">
        <v>7261.8760484733957</v>
      </c>
      <c r="Z253" s="35">
        <v>946.96134229910047</v>
      </c>
      <c r="AA253" s="44">
        <v>8208.8373907724963</v>
      </c>
    </row>
    <row r="254" spans="1:27" ht="12" x14ac:dyDescent="0.25">
      <c r="A254" s="114">
        <v>64</v>
      </c>
      <c r="B254" s="114">
        <v>64</v>
      </c>
      <c r="C254" s="114">
        <v>24</v>
      </c>
      <c r="D254" s="114">
        <v>64</v>
      </c>
      <c r="E254" s="38"/>
      <c r="F254" s="7"/>
      <c r="G254" s="3"/>
      <c r="H254" s="8"/>
      <c r="I254" s="8"/>
      <c r="J254" s="8"/>
      <c r="K254" s="3"/>
      <c r="L254" s="3"/>
      <c r="M254" s="45"/>
      <c r="O254" s="38"/>
      <c r="P254" s="40"/>
      <c r="Q254" s="3"/>
      <c r="R254" s="3"/>
      <c r="S254" s="3"/>
      <c r="T254" s="45"/>
      <c r="V254" s="38"/>
      <c r="W254" s="40"/>
      <c r="X254" s="3"/>
      <c r="Y254" s="3"/>
      <c r="Z254" s="3"/>
      <c r="AA254" s="45"/>
    </row>
    <row r="255" spans="1:27" ht="12" x14ac:dyDescent="0.25">
      <c r="A255" s="153">
        <v>57</v>
      </c>
      <c r="B255" s="153">
        <v>53</v>
      </c>
      <c r="C255" s="153">
        <v>25</v>
      </c>
      <c r="D255" s="153">
        <v>51</v>
      </c>
      <c r="E255" s="41" t="s">
        <v>101</v>
      </c>
      <c r="F255" s="4">
        <v>250096.01054874208</v>
      </c>
      <c r="G255" s="5">
        <v>5396.6050739254406</v>
      </c>
      <c r="H255" s="6">
        <v>0</v>
      </c>
      <c r="I255" s="6">
        <v>0</v>
      </c>
      <c r="J255" s="6">
        <v>0</v>
      </c>
      <c r="K255" s="5">
        <v>59205.412593212299</v>
      </c>
      <c r="L255" s="5">
        <v>0</v>
      </c>
      <c r="M255" s="17">
        <v>314698.02821587981</v>
      </c>
      <c r="N255" s="32"/>
      <c r="O255" s="41" t="s">
        <v>101</v>
      </c>
      <c r="P255" s="42">
        <v>0</v>
      </c>
      <c r="Q255" s="5">
        <v>9403.6983773297634</v>
      </c>
      <c r="R255" s="5">
        <v>4932.6281002162341</v>
      </c>
      <c r="S255" s="5">
        <v>34.741408486011387</v>
      </c>
      <c r="T255" s="17">
        <v>14371.067886032009</v>
      </c>
      <c r="U255" s="32"/>
      <c r="V255" s="41" t="s">
        <v>101</v>
      </c>
      <c r="W255" s="42">
        <v>0</v>
      </c>
      <c r="X255" s="5">
        <v>0</v>
      </c>
      <c r="Y255" s="5">
        <v>6065.127818196991</v>
      </c>
      <c r="Z255" s="5">
        <v>1695.1334608926431</v>
      </c>
      <c r="AA255" s="17">
        <v>7760.2612790896346</v>
      </c>
    </row>
    <row r="256" spans="1:27" x14ac:dyDescent="0.2">
      <c r="A256" s="114">
        <v>19</v>
      </c>
      <c r="B256" s="114">
        <v>49</v>
      </c>
      <c r="C256" s="114">
        <v>26</v>
      </c>
      <c r="D256" s="114">
        <v>19</v>
      </c>
      <c r="E256" s="34" t="s">
        <v>28</v>
      </c>
      <c r="F256" s="19">
        <v>91757.990648094332</v>
      </c>
      <c r="G256" s="43">
        <v>425.66486580508729</v>
      </c>
      <c r="H256" s="43">
        <v>0</v>
      </c>
      <c r="I256" s="43">
        <v>0</v>
      </c>
      <c r="J256" s="43">
        <v>0</v>
      </c>
      <c r="K256" s="35">
        <v>3093.1416288341734</v>
      </c>
      <c r="L256" s="35">
        <v>0</v>
      </c>
      <c r="M256" s="44">
        <v>95276.797142733587</v>
      </c>
      <c r="N256" s="32"/>
      <c r="O256" s="34" t="s">
        <v>28</v>
      </c>
      <c r="P256" s="36">
        <v>0</v>
      </c>
      <c r="Q256" s="35">
        <v>0</v>
      </c>
      <c r="R256" s="35">
        <v>489.78090078586695</v>
      </c>
      <c r="S256" s="35">
        <v>0</v>
      </c>
      <c r="T256" s="44">
        <v>489.78090078586695</v>
      </c>
      <c r="U256" s="32"/>
      <c r="V256" s="34" t="s">
        <v>28</v>
      </c>
      <c r="W256" s="36">
        <v>0</v>
      </c>
      <c r="X256" s="35">
        <v>0</v>
      </c>
      <c r="Y256" s="35">
        <v>451.62247761442319</v>
      </c>
      <c r="Z256" s="35">
        <v>0</v>
      </c>
      <c r="AA256" s="44">
        <v>451.62247761442319</v>
      </c>
    </row>
    <row r="257" spans="1:27" x14ac:dyDescent="0.2">
      <c r="A257" s="114">
        <v>24</v>
      </c>
      <c r="B257" s="114">
        <v>50</v>
      </c>
      <c r="C257" s="114">
        <v>27</v>
      </c>
      <c r="D257" s="114">
        <v>24</v>
      </c>
      <c r="E257" s="34" t="s">
        <v>29</v>
      </c>
      <c r="F257" s="19">
        <v>67017.893758188322</v>
      </c>
      <c r="G257" s="43">
        <v>181.83572569570001</v>
      </c>
      <c r="H257" s="43">
        <v>0</v>
      </c>
      <c r="I257" s="43">
        <v>0</v>
      </c>
      <c r="J257" s="43">
        <v>0</v>
      </c>
      <c r="K257" s="35">
        <v>15959.205120492297</v>
      </c>
      <c r="L257" s="35">
        <v>0</v>
      </c>
      <c r="M257" s="44">
        <v>83158.934604376322</v>
      </c>
      <c r="N257" s="32"/>
      <c r="O257" s="34" t="s">
        <v>29</v>
      </c>
      <c r="P257" s="36">
        <v>0</v>
      </c>
      <c r="Q257" s="35">
        <v>223.87643817379995</v>
      </c>
      <c r="R257" s="35">
        <v>381.41473558770002</v>
      </c>
      <c r="S257" s="35">
        <v>0</v>
      </c>
      <c r="T257" s="44">
        <v>605.29117376150009</v>
      </c>
      <c r="U257" s="32"/>
      <c r="V257" s="34" t="s">
        <v>29</v>
      </c>
      <c r="W257" s="36">
        <v>0</v>
      </c>
      <c r="X257" s="35">
        <v>0</v>
      </c>
      <c r="Y257" s="35">
        <v>147.29287919439994</v>
      </c>
      <c r="Z257" s="35">
        <v>10.670645191499998</v>
      </c>
      <c r="AA257" s="44">
        <v>157.96352438589994</v>
      </c>
    </row>
    <row r="258" spans="1:27" x14ac:dyDescent="0.2">
      <c r="A258" s="114">
        <v>26</v>
      </c>
      <c r="B258" s="114">
        <v>51</v>
      </c>
      <c r="C258" s="114">
        <v>28</v>
      </c>
      <c r="D258" s="114">
        <v>26</v>
      </c>
      <c r="E258" s="34" t="s">
        <v>30</v>
      </c>
      <c r="F258" s="19">
        <v>76420.603739112412</v>
      </c>
      <c r="G258" s="43">
        <v>938.00116719475284</v>
      </c>
      <c r="H258" s="43">
        <v>0</v>
      </c>
      <c r="I258" s="43">
        <v>0</v>
      </c>
      <c r="J258" s="43">
        <v>0</v>
      </c>
      <c r="K258" s="35">
        <v>1041.6997765994049</v>
      </c>
      <c r="L258" s="35">
        <v>0</v>
      </c>
      <c r="M258" s="44">
        <v>78400.304682906572</v>
      </c>
      <c r="N258" s="32"/>
      <c r="O258" s="34" t="s">
        <v>30</v>
      </c>
      <c r="P258" s="36">
        <v>0</v>
      </c>
      <c r="Q258" s="35">
        <v>2583.8758167004621</v>
      </c>
      <c r="R258" s="35">
        <v>1299.8729188115678</v>
      </c>
      <c r="S258" s="35">
        <v>34.741408486011387</v>
      </c>
      <c r="T258" s="44">
        <v>3918.4901439980413</v>
      </c>
      <c r="U258" s="32"/>
      <c r="V258" s="34" t="s">
        <v>30</v>
      </c>
      <c r="W258" s="36">
        <v>0</v>
      </c>
      <c r="X258" s="35">
        <v>0</v>
      </c>
      <c r="Y258" s="35">
        <v>3801.3934973201685</v>
      </c>
      <c r="Z258" s="35">
        <v>1340.8052239678432</v>
      </c>
      <c r="AA258" s="44">
        <v>5142.1987212880113</v>
      </c>
    </row>
    <row r="259" spans="1:27" x14ac:dyDescent="0.2">
      <c r="A259" s="114">
        <v>43</v>
      </c>
      <c r="B259" s="114">
        <v>52</v>
      </c>
      <c r="C259" s="114">
        <v>29</v>
      </c>
      <c r="D259" s="114">
        <v>43</v>
      </c>
      <c r="E259" s="34" t="s">
        <v>31</v>
      </c>
      <c r="F259" s="19">
        <v>14899.522403347</v>
      </c>
      <c r="G259" s="43">
        <v>3851.1033152299001</v>
      </c>
      <c r="H259" s="43">
        <v>0</v>
      </c>
      <c r="I259" s="43">
        <v>0</v>
      </c>
      <c r="J259" s="43">
        <v>0</v>
      </c>
      <c r="K259" s="35">
        <v>39111.366067286428</v>
      </c>
      <c r="L259" s="35">
        <v>0</v>
      </c>
      <c r="M259" s="44">
        <v>57861.991785863327</v>
      </c>
      <c r="N259" s="32"/>
      <c r="O259" s="34" t="s">
        <v>31</v>
      </c>
      <c r="P259" s="36">
        <v>0</v>
      </c>
      <c r="Q259" s="35">
        <v>6595.9461224555007</v>
      </c>
      <c r="R259" s="35">
        <v>2761.5595450310993</v>
      </c>
      <c r="S259" s="35">
        <v>0</v>
      </c>
      <c r="T259" s="44">
        <v>9357.5056674865991</v>
      </c>
      <c r="U259" s="32"/>
      <c r="V259" s="34" t="s">
        <v>31</v>
      </c>
      <c r="W259" s="36">
        <v>0</v>
      </c>
      <c r="X259" s="35">
        <v>0</v>
      </c>
      <c r="Y259" s="35">
        <v>1664.818964068</v>
      </c>
      <c r="Z259" s="35">
        <v>343.65759173329997</v>
      </c>
      <c r="AA259" s="44">
        <v>2008.4765558013</v>
      </c>
    </row>
    <row r="260" spans="1:27" ht="12" x14ac:dyDescent="0.25">
      <c r="A260" s="114">
        <v>65</v>
      </c>
      <c r="B260" s="114">
        <v>65</v>
      </c>
      <c r="C260" s="114">
        <v>30</v>
      </c>
      <c r="D260" s="114">
        <v>65</v>
      </c>
      <c r="E260" s="31"/>
      <c r="F260" s="11"/>
      <c r="G260" s="13"/>
      <c r="H260" s="13"/>
      <c r="I260" s="13"/>
      <c r="J260" s="8"/>
      <c r="K260" s="12"/>
      <c r="L260" s="12"/>
      <c r="M260" s="49"/>
      <c r="O260" s="31"/>
      <c r="P260" s="48"/>
      <c r="Q260" s="12"/>
      <c r="R260" s="12"/>
      <c r="S260" s="12"/>
      <c r="T260" s="49"/>
      <c r="V260" s="31"/>
      <c r="W260" s="48"/>
      <c r="X260" s="12"/>
      <c r="Y260" s="12"/>
      <c r="Z260" s="12"/>
      <c r="AA260" s="49"/>
    </row>
    <row r="261" spans="1:27" ht="12" x14ac:dyDescent="0.25">
      <c r="A261" s="153">
        <v>46</v>
      </c>
      <c r="B261" s="153">
        <v>7</v>
      </c>
      <c r="C261" s="153">
        <v>31</v>
      </c>
      <c r="D261" s="153">
        <v>52</v>
      </c>
      <c r="E261" s="41" t="s">
        <v>100</v>
      </c>
      <c r="F261" s="4">
        <v>303928.6769029845</v>
      </c>
      <c r="G261" s="5">
        <v>145183.39639855589</v>
      </c>
      <c r="H261" s="6">
        <v>17687.585231979665</v>
      </c>
      <c r="I261" s="6">
        <v>1676.8028953712255</v>
      </c>
      <c r="J261" s="6">
        <v>12630.941141920395</v>
      </c>
      <c r="K261" s="5">
        <v>240707.56929785313</v>
      </c>
      <c r="L261" s="5">
        <v>40519.417087072812</v>
      </c>
      <c r="M261" s="17">
        <v>762334.3889557377</v>
      </c>
      <c r="N261" s="32"/>
      <c r="O261" s="41" t="s">
        <v>100</v>
      </c>
      <c r="P261" s="42">
        <v>152068.8322986592</v>
      </c>
      <c r="Q261" s="5">
        <v>95208.121229098964</v>
      </c>
      <c r="R261" s="5">
        <v>153074.74281070117</v>
      </c>
      <c r="S261" s="5">
        <v>3505.0884060228</v>
      </c>
      <c r="T261" s="17">
        <v>403856.78474448214</v>
      </c>
      <c r="U261" s="32"/>
      <c r="V261" s="41" t="s">
        <v>100</v>
      </c>
      <c r="W261" s="42">
        <v>0</v>
      </c>
      <c r="X261" s="5">
        <v>316.10485404610012</v>
      </c>
      <c r="Y261" s="5">
        <v>40105.893263262413</v>
      </c>
      <c r="Z261" s="5">
        <v>12378.572797315803</v>
      </c>
      <c r="AA261" s="17">
        <v>52800.570914624317</v>
      </c>
    </row>
    <row r="262" spans="1:27" x14ac:dyDescent="0.2">
      <c r="A262" s="114">
        <v>13</v>
      </c>
      <c r="B262" s="114">
        <v>1</v>
      </c>
      <c r="C262" s="114">
        <v>32</v>
      </c>
      <c r="D262" s="114">
        <v>13</v>
      </c>
      <c r="E262" s="34" t="s">
        <v>32</v>
      </c>
      <c r="F262" s="19">
        <v>116624.29019756042</v>
      </c>
      <c r="G262" s="35">
        <v>9553.0196522674905</v>
      </c>
      <c r="H262" s="43">
        <v>1262.9597607925</v>
      </c>
      <c r="I262" s="43">
        <v>134.78394449020001</v>
      </c>
      <c r="J262" s="43">
        <v>12623.784906631396</v>
      </c>
      <c r="K262" s="35">
        <v>35097.982134952799</v>
      </c>
      <c r="L262" s="35">
        <v>7529.9754948188001</v>
      </c>
      <c r="M262" s="44">
        <v>182826.79609151359</v>
      </c>
      <c r="N262" s="32"/>
      <c r="O262" s="34" t="s">
        <v>32</v>
      </c>
      <c r="P262" s="36">
        <v>4697.0047970275</v>
      </c>
      <c r="Q262" s="35">
        <v>9232.1264426083035</v>
      </c>
      <c r="R262" s="35">
        <v>52761.666623196441</v>
      </c>
      <c r="S262" s="35">
        <v>13.5750904168</v>
      </c>
      <c r="T262" s="44">
        <v>66704.37295324904</v>
      </c>
      <c r="U262" s="32"/>
      <c r="V262" s="34" t="s">
        <v>32</v>
      </c>
      <c r="W262" s="36">
        <v>0</v>
      </c>
      <c r="X262" s="35">
        <v>0</v>
      </c>
      <c r="Y262" s="35">
        <v>6128.3970383895003</v>
      </c>
      <c r="Z262" s="35">
        <v>5024.8575070763009</v>
      </c>
      <c r="AA262" s="44">
        <v>11153.254545465801</v>
      </c>
    </row>
    <row r="263" spans="1:27" x14ac:dyDescent="0.2">
      <c r="A263" s="114">
        <v>15</v>
      </c>
      <c r="B263" s="114">
        <v>2</v>
      </c>
      <c r="C263" s="114">
        <v>33</v>
      </c>
      <c r="D263" s="114">
        <v>15</v>
      </c>
      <c r="E263" s="34" t="s">
        <v>33</v>
      </c>
      <c r="F263" s="19">
        <v>59714.119093807705</v>
      </c>
      <c r="G263" s="35">
        <v>42145.362206202335</v>
      </c>
      <c r="H263" s="43">
        <v>5184.7867221190627</v>
      </c>
      <c r="I263" s="43">
        <v>457.25888973872532</v>
      </c>
      <c r="J263" s="43">
        <v>7.1562352890000014</v>
      </c>
      <c r="K263" s="35">
        <v>65728.134900867502</v>
      </c>
      <c r="L263" s="35">
        <v>10923.072620595301</v>
      </c>
      <c r="M263" s="44">
        <v>184159.89066861966</v>
      </c>
      <c r="N263" s="32"/>
      <c r="O263" s="34" t="s">
        <v>33</v>
      </c>
      <c r="P263" s="36">
        <v>75966.649477930696</v>
      </c>
      <c r="Q263" s="35">
        <v>20420.500267265903</v>
      </c>
      <c r="R263" s="35">
        <v>32068.895264402421</v>
      </c>
      <c r="S263" s="35">
        <v>1550.3077637987999</v>
      </c>
      <c r="T263" s="44">
        <v>130006.35277339783</v>
      </c>
      <c r="U263" s="32"/>
      <c r="V263" s="34" t="s">
        <v>33</v>
      </c>
      <c r="W263" s="36">
        <v>0</v>
      </c>
      <c r="X263" s="35">
        <v>3.9188460271999999</v>
      </c>
      <c r="Y263" s="35">
        <v>11481.728325270113</v>
      </c>
      <c r="Z263" s="35">
        <v>3243.5387722102005</v>
      </c>
      <c r="AA263" s="44">
        <v>14729.185943507513</v>
      </c>
    </row>
    <row r="264" spans="1:27" x14ac:dyDescent="0.2">
      <c r="A264" s="114">
        <v>27</v>
      </c>
      <c r="B264" s="114">
        <v>3</v>
      </c>
      <c r="C264" s="114">
        <v>34</v>
      </c>
      <c r="D264" s="114">
        <v>27</v>
      </c>
      <c r="E264" s="34" t="s">
        <v>34</v>
      </c>
      <c r="F264" s="19">
        <v>17895.757283823899</v>
      </c>
      <c r="G264" s="35">
        <v>11569.117497474999</v>
      </c>
      <c r="H264" s="43">
        <v>2833.7728028053989</v>
      </c>
      <c r="I264" s="43">
        <v>948.04429459740015</v>
      </c>
      <c r="J264" s="43">
        <v>0</v>
      </c>
      <c r="K264" s="35">
        <v>49118.686856320543</v>
      </c>
      <c r="L264" s="35">
        <v>0</v>
      </c>
      <c r="M264" s="44">
        <v>82365.378735022241</v>
      </c>
      <c r="N264" s="32"/>
      <c r="O264" s="34" t="s">
        <v>34</v>
      </c>
      <c r="P264" s="36">
        <v>0</v>
      </c>
      <c r="Q264" s="35">
        <v>15071.634322885418</v>
      </c>
      <c r="R264" s="35">
        <v>8998.1833003371976</v>
      </c>
      <c r="S264" s="35">
        <v>0</v>
      </c>
      <c r="T264" s="44">
        <v>24069.817623222618</v>
      </c>
      <c r="U264" s="32"/>
      <c r="V264" s="34" t="s">
        <v>34</v>
      </c>
      <c r="W264" s="36">
        <v>0</v>
      </c>
      <c r="X264" s="35">
        <v>27.414390463499998</v>
      </c>
      <c r="Y264" s="35">
        <v>4457.7580104820991</v>
      </c>
      <c r="Z264" s="35">
        <v>1240.8179653992995</v>
      </c>
      <c r="AA264" s="44">
        <v>5725.9903663448986</v>
      </c>
    </row>
    <row r="265" spans="1:27" x14ac:dyDescent="0.2">
      <c r="A265" s="114">
        <v>31</v>
      </c>
      <c r="B265" s="114">
        <v>4</v>
      </c>
      <c r="C265" s="114">
        <v>35</v>
      </c>
      <c r="D265" s="114">
        <v>31</v>
      </c>
      <c r="E265" s="34" t="s">
        <v>35</v>
      </c>
      <c r="F265" s="19">
        <v>18722.430902982505</v>
      </c>
      <c r="G265" s="35">
        <v>40028.121819819688</v>
      </c>
      <c r="H265" s="43">
        <v>1641.3933672809999</v>
      </c>
      <c r="I265" s="43">
        <v>72.007631132299991</v>
      </c>
      <c r="J265" s="43">
        <v>0</v>
      </c>
      <c r="K265" s="35">
        <v>21040.196496342811</v>
      </c>
      <c r="L265" s="35">
        <v>8009.269723532203</v>
      </c>
      <c r="M265" s="44">
        <v>89513.419941090513</v>
      </c>
      <c r="N265" s="32"/>
      <c r="O265" s="34" t="s">
        <v>35</v>
      </c>
      <c r="P265" s="36">
        <v>37306.665803825592</v>
      </c>
      <c r="Q265" s="35">
        <v>15990.433573850092</v>
      </c>
      <c r="R265" s="35">
        <v>14101.713816158503</v>
      </c>
      <c r="S265" s="35">
        <v>104.6398646416</v>
      </c>
      <c r="T265" s="44">
        <v>67503.453058475789</v>
      </c>
      <c r="U265" s="32"/>
      <c r="V265" s="34" t="s">
        <v>35</v>
      </c>
      <c r="W265" s="36">
        <v>0</v>
      </c>
      <c r="X265" s="35">
        <v>0</v>
      </c>
      <c r="Y265" s="35">
        <v>4855.1671281359013</v>
      </c>
      <c r="Z265" s="35">
        <v>105.382126398</v>
      </c>
      <c r="AA265" s="44">
        <v>4960.5492545339011</v>
      </c>
    </row>
    <row r="266" spans="1:27" x14ac:dyDescent="0.2">
      <c r="A266" s="114">
        <v>32</v>
      </c>
      <c r="B266" s="114">
        <v>5</v>
      </c>
      <c r="C266" s="114">
        <v>36</v>
      </c>
      <c r="D266" s="114">
        <v>32</v>
      </c>
      <c r="E266" s="34" t="s">
        <v>36</v>
      </c>
      <c r="F266" s="19">
        <v>46846.445046928478</v>
      </c>
      <c r="G266" s="35">
        <v>35931.247229674664</v>
      </c>
      <c r="H266" s="43">
        <v>6100.1294056707011</v>
      </c>
      <c r="I266" s="43">
        <v>0</v>
      </c>
      <c r="J266" s="43">
        <v>0</v>
      </c>
      <c r="K266" s="35">
        <v>39434.205874344771</v>
      </c>
      <c r="L266" s="35">
        <v>8229.7270496395995</v>
      </c>
      <c r="M266" s="44">
        <v>136541.75460625821</v>
      </c>
      <c r="N266" s="32"/>
      <c r="O266" s="34" t="s">
        <v>36</v>
      </c>
      <c r="P266" s="36">
        <v>28595.398211464209</v>
      </c>
      <c r="Q266" s="35">
        <v>26696.957717755959</v>
      </c>
      <c r="R266" s="35">
        <v>36095.471697762798</v>
      </c>
      <c r="S266" s="35">
        <v>1836.5656871655999</v>
      </c>
      <c r="T266" s="44">
        <v>93224.393314148576</v>
      </c>
      <c r="U266" s="32"/>
      <c r="V266" s="34" t="s">
        <v>36</v>
      </c>
      <c r="W266" s="36">
        <v>0</v>
      </c>
      <c r="X266" s="35">
        <v>284.7716175554001</v>
      </c>
      <c r="Y266" s="35">
        <v>10419.438638418698</v>
      </c>
      <c r="Z266" s="35">
        <v>2586.5639026014005</v>
      </c>
      <c r="AA266" s="44">
        <v>13290.774158575499</v>
      </c>
    </row>
    <row r="267" spans="1:27" x14ac:dyDescent="0.2">
      <c r="A267" s="114">
        <v>40</v>
      </c>
      <c r="B267" s="114">
        <v>6</v>
      </c>
      <c r="C267" s="114">
        <v>37</v>
      </c>
      <c r="D267" s="114">
        <v>40</v>
      </c>
      <c r="E267" s="34" t="s">
        <v>37</v>
      </c>
      <c r="F267" s="19">
        <v>44125.634377881521</v>
      </c>
      <c r="G267" s="35">
        <v>5956.5279931167015</v>
      </c>
      <c r="H267" s="43">
        <v>664.5431733109998</v>
      </c>
      <c r="I267" s="43">
        <v>64.708135412599972</v>
      </c>
      <c r="J267" s="43">
        <v>0</v>
      </c>
      <c r="K267" s="35">
        <v>30288.363035024719</v>
      </c>
      <c r="L267" s="35">
        <v>5827.3721984869007</v>
      </c>
      <c r="M267" s="44">
        <v>86927.148913233454</v>
      </c>
      <c r="N267" s="32"/>
      <c r="O267" s="34" t="s">
        <v>37</v>
      </c>
      <c r="P267" s="36">
        <v>5503.1140084111985</v>
      </c>
      <c r="Q267" s="35">
        <v>7796.4689047332959</v>
      </c>
      <c r="R267" s="35">
        <v>9048.8121088438002</v>
      </c>
      <c r="S267" s="35">
        <v>0</v>
      </c>
      <c r="T267" s="44">
        <v>22348.395021988294</v>
      </c>
      <c r="U267" s="32"/>
      <c r="V267" s="34" t="s">
        <v>37</v>
      </c>
      <c r="W267" s="36">
        <v>0</v>
      </c>
      <c r="X267" s="35">
        <v>0</v>
      </c>
      <c r="Y267" s="35">
        <v>2763.4041225661008</v>
      </c>
      <c r="Z267" s="35">
        <v>177.41252363060005</v>
      </c>
      <c r="AA267" s="44">
        <v>2940.8166461967003</v>
      </c>
    </row>
    <row r="268" spans="1:27" ht="12" x14ac:dyDescent="0.25">
      <c r="A268" s="114">
        <v>66</v>
      </c>
      <c r="B268" s="114">
        <v>66</v>
      </c>
      <c r="C268" s="114">
        <v>38</v>
      </c>
      <c r="D268" s="114">
        <v>66</v>
      </c>
      <c r="E268" s="38"/>
      <c r="F268" s="7"/>
      <c r="G268" s="3"/>
      <c r="H268" s="8"/>
      <c r="I268" s="8"/>
      <c r="J268" s="8"/>
      <c r="K268" s="3"/>
      <c r="L268" s="3"/>
      <c r="M268" s="45"/>
      <c r="O268" s="38"/>
      <c r="P268" s="40"/>
      <c r="Q268" s="3"/>
      <c r="R268" s="3"/>
      <c r="S268" s="3"/>
      <c r="T268" s="45"/>
      <c r="V268" s="38"/>
      <c r="W268" s="40"/>
      <c r="X268" s="3"/>
      <c r="Y268" s="3"/>
      <c r="Z268" s="3"/>
      <c r="AA268" s="45"/>
    </row>
    <row r="269" spans="1:27" ht="12" x14ac:dyDescent="0.25">
      <c r="A269" s="153">
        <v>53</v>
      </c>
      <c r="B269" s="153">
        <v>35</v>
      </c>
      <c r="C269" s="153">
        <v>39</v>
      </c>
      <c r="D269" s="153">
        <v>53</v>
      </c>
      <c r="E269" s="41" t="s">
        <v>99</v>
      </c>
      <c r="F269" s="4">
        <v>79537.43635182688</v>
      </c>
      <c r="G269" s="5">
        <v>64869.522477859529</v>
      </c>
      <c r="H269" s="6">
        <v>24345.573053791297</v>
      </c>
      <c r="I269" s="6">
        <v>715.59374349498592</v>
      </c>
      <c r="J269" s="6">
        <v>0</v>
      </c>
      <c r="K269" s="5">
        <v>189689.94456973462</v>
      </c>
      <c r="L269" s="5">
        <v>24938.377601336058</v>
      </c>
      <c r="M269" s="17">
        <v>384096.44779804331</v>
      </c>
      <c r="N269" s="32"/>
      <c r="O269" s="41" t="s">
        <v>99</v>
      </c>
      <c r="P269" s="42">
        <v>33150.198616749418</v>
      </c>
      <c r="Q269" s="5">
        <v>95406.523141149723</v>
      </c>
      <c r="R269" s="5">
        <v>112458.01280244885</v>
      </c>
      <c r="S269" s="5">
        <v>13429.886751962653</v>
      </c>
      <c r="T269" s="17">
        <v>254444.62131231063</v>
      </c>
      <c r="U269" s="32"/>
      <c r="V269" s="41" t="s">
        <v>99</v>
      </c>
      <c r="W269" s="42">
        <v>0</v>
      </c>
      <c r="X269" s="5">
        <v>348.24499691281426</v>
      </c>
      <c r="Y269" s="5">
        <v>10866.91429894559</v>
      </c>
      <c r="Z269" s="5">
        <v>1159.484620520451</v>
      </c>
      <c r="AA269" s="17">
        <v>12374.643916378853</v>
      </c>
    </row>
    <row r="270" spans="1:27" x14ac:dyDescent="0.2">
      <c r="A270" s="114">
        <v>8</v>
      </c>
      <c r="B270" s="114">
        <v>30</v>
      </c>
      <c r="C270" s="114">
        <v>40</v>
      </c>
      <c r="D270" s="114">
        <v>8</v>
      </c>
      <c r="E270" s="34" t="s">
        <v>38</v>
      </c>
      <c r="F270" s="19">
        <v>36835.836651486519</v>
      </c>
      <c r="G270" s="35">
        <v>6680.0993884792997</v>
      </c>
      <c r="H270" s="43">
        <v>148.23930991500001</v>
      </c>
      <c r="I270" s="43">
        <v>0</v>
      </c>
      <c r="J270" s="43">
        <v>0</v>
      </c>
      <c r="K270" s="35">
        <v>90442.704347680919</v>
      </c>
      <c r="L270" s="35">
        <v>1161.5552027855997</v>
      </c>
      <c r="M270" s="44">
        <v>135268.43490034732</v>
      </c>
      <c r="N270" s="32"/>
      <c r="O270" s="34" t="s">
        <v>38</v>
      </c>
      <c r="P270" s="36">
        <v>0</v>
      </c>
      <c r="Q270" s="35">
        <v>82271.850956498572</v>
      </c>
      <c r="R270" s="35">
        <v>4348.8129681357004</v>
      </c>
      <c r="S270" s="35">
        <v>6.475864297500002</v>
      </c>
      <c r="T270" s="44">
        <v>86627.13978893176</v>
      </c>
      <c r="U270" s="32"/>
      <c r="V270" s="34" t="s">
        <v>38</v>
      </c>
      <c r="W270" s="36">
        <v>0</v>
      </c>
      <c r="X270" s="35">
        <v>0</v>
      </c>
      <c r="Y270" s="35">
        <v>3784.9066698030997</v>
      </c>
      <c r="Z270" s="35">
        <v>292.81652423929995</v>
      </c>
      <c r="AA270" s="44">
        <v>4077.7231940423999</v>
      </c>
    </row>
    <row r="271" spans="1:27" x14ac:dyDescent="0.2">
      <c r="A271" s="114">
        <v>9</v>
      </c>
      <c r="B271" s="114">
        <v>31</v>
      </c>
      <c r="C271" s="114">
        <v>41</v>
      </c>
      <c r="D271" s="114">
        <v>9</v>
      </c>
      <c r="E271" s="34" t="s">
        <v>39</v>
      </c>
      <c r="F271" s="19">
        <v>13435.358392047201</v>
      </c>
      <c r="G271" s="35">
        <v>11096.803703070273</v>
      </c>
      <c r="H271" s="43">
        <v>458.11402344479757</v>
      </c>
      <c r="I271" s="43">
        <v>49.800744345934042</v>
      </c>
      <c r="J271" s="43">
        <v>0</v>
      </c>
      <c r="K271" s="35">
        <v>36992.871755634049</v>
      </c>
      <c r="L271" s="35">
        <v>20136.34961079606</v>
      </c>
      <c r="M271" s="44">
        <v>82169.29822933831</v>
      </c>
      <c r="N271" s="32"/>
      <c r="O271" s="34" t="s">
        <v>39</v>
      </c>
      <c r="P271" s="36">
        <v>4967.8870238683594</v>
      </c>
      <c r="Q271" s="35">
        <v>4991.7884841023715</v>
      </c>
      <c r="R271" s="35">
        <v>34729.877648067231</v>
      </c>
      <c r="S271" s="35">
        <v>369.26476184732132</v>
      </c>
      <c r="T271" s="44">
        <v>45058.817917885288</v>
      </c>
      <c r="U271" s="32"/>
      <c r="V271" s="34" t="s">
        <v>39</v>
      </c>
      <c r="W271" s="36">
        <v>0</v>
      </c>
      <c r="X271" s="35">
        <v>285.32715826576884</v>
      </c>
      <c r="Y271" s="35">
        <v>4180.6298748486533</v>
      </c>
      <c r="Z271" s="35">
        <v>317.37992269231671</v>
      </c>
      <c r="AA271" s="44">
        <v>4783.3369558067388</v>
      </c>
    </row>
    <row r="272" spans="1:27" x14ac:dyDescent="0.2">
      <c r="A272" s="114">
        <v>28</v>
      </c>
      <c r="B272" s="114">
        <v>32</v>
      </c>
      <c r="C272" s="114">
        <v>42</v>
      </c>
      <c r="D272" s="114">
        <v>28</v>
      </c>
      <c r="E272" s="34" t="s">
        <v>40</v>
      </c>
      <c r="F272" s="19">
        <v>23806.825539437403</v>
      </c>
      <c r="G272" s="35">
        <v>34611.327891743596</v>
      </c>
      <c r="H272" s="43">
        <v>20935.6990090746</v>
      </c>
      <c r="I272" s="43">
        <v>455.55798273470015</v>
      </c>
      <c r="J272" s="43">
        <v>0</v>
      </c>
      <c r="K272" s="35">
        <v>37209.311239659073</v>
      </c>
      <c r="L272" s="35">
        <v>952.2656073600001</v>
      </c>
      <c r="M272" s="44">
        <v>117970.98727000935</v>
      </c>
      <c r="N272" s="32"/>
      <c r="O272" s="34" t="s">
        <v>40</v>
      </c>
      <c r="P272" s="36">
        <v>22748.502856989187</v>
      </c>
      <c r="Q272" s="35">
        <v>5303.7078962189016</v>
      </c>
      <c r="R272" s="35">
        <v>51530.943440184266</v>
      </c>
      <c r="S272" s="35">
        <v>2948.6229040245998</v>
      </c>
      <c r="T272" s="44">
        <v>82531.77709741694</v>
      </c>
      <c r="U272" s="32"/>
      <c r="V272" s="34" t="s">
        <v>40</v>
      </c>
      <c r="W272" s="36">
        <v>0</v>
      </c>
      <c r="X272" s="35">
        <v>4.6401262512000034</v>
      </c>
      <c r="Y272" s="35">
        <v>1747.3129645582001</v>
      </c>
      <c r="Z272" s="35">
        <v>193.22989001899998</v>
      </c>
      <c r="AA272" s="44">
        <v>1945.1829808283999</v>
      </c>
    </row>
    <row r="273" spans="1:27" x14ac:dyDescent="0.2">
      <c r="A273" s="114">
        <v>34</v>
      </c>
      <c r="B273" s="114">
        <v>33</v>
      </c>
      <c r="C273" s="114">
        <v>43</v>
      </c>
      <c r="D273" s="114">
        <v>34</v>
      </c>
      <c r="E273" s="34" t="s">
        <v>41</v>
      </c>
      <c r="F273" s="19">
        <v>3489.6081947156003</v>
      </c>
      <c r="G273" s="35">
        <v>2820.0812052845995</v>
      </c>
      <c r="H273" s="43">
        <v>5.3931377950000003</v>
      </c>
      <c r="I273" s="43">
        <v>0</v>
      </c>
      <c r="J273" s="43">
        <v>0</v>
      </c>
      <c r="K273" s="35">
        <v>19346.352228069907</v>
      </c>
      <c r="L273" s="35">
        <v>98.267446484000004</v>
      </c>
      <c r="M273" s="44">
        <v>25759.702212349104</v>
      </c>
      <c r="N273" s="32"/>
      <c r="O273" s="34" t="s">
        <v>41</v>
      </c>
      <c r="P273" s="36">
        <v>0</v>
      </c>
      <c r="Q273" s="35">
        <v>1749.3479068157001</v>
      </c>
      <c r="R273" s="35">
        <v>10421.583217754998</v>
      </c>
      <c r="S273" s="35">
        <v>7.1555557008000008</v>
      </c>
      <c r="T273" s="44">
        <v>12178.086680271499</v>
      </c>
      <c r="U273" s="32"/>
      <c r="V273" s="34" t="s">
        <v>41</v>
      </c>
      <c r="W273" s="36">
        <v>0</v>
      </c>
      <c r="X273" s="35">
        <v>0</v>
      </c>
      <c r="Y273" s="35">
        <v>506.91640041530007</v>
      </c>
      <c r="Z273" s="35">
        <v>120.69984209799998</v>
      </c>
      <c r="AA273" s="44">
        <v>627.61624251329999</v>
      </c>
    </row>
    <row r="274" spans="1:27" x14ac:dyDescent="0.2">
      <c r="A274" s="114">
        <v>35</v>
      </c>
      <c r="B274" s="114">
        <v>34</v>
      </c>
      <c r="C274" s="114">
        <v>44</v>
      </c>
      <c r="D274" s="114">
        <v>35</v>
      </c>
      <c r="E274" s="34" t="s">
        <v>42</v>
      </c>
      <c r="F274" s="19">
        <v>1969.8075741401349</v>
      </c>
      <c r="G274" s="35">
        <v>9661.2102892817602</v>
      </c>
      <c r="H274" s="43">
        <v>2798.1275735619001</v>
      </c>
      <c r="I274" s="43">
        <v>210.23501641435169</v>
      </c>
      <c r="J274" s="43">
        <v>0</v>
      </c>
      <c r="K274" s="35">
        <v>5698.7049986907059</v>
      </c>
      <c r="L274" s="35">
        <v>2589.9397339103984</v>
      </c>
      <c r="M274" s="44">
        <v>22928.025185999253</v>
      </c>
      <c r="N274" s="32"/>
      <c r="O274" s="34" t="s">
        <v>42</v>
      </c>
      <c r="P274" s="36">
        <v>5433.8087358918683</v>
      </c>
      <c r="Q274" s="35">
        <v>1089.8278975141775</v>
      </c>
      <c r="R274" s="35">
        <v>11426.795528306653</v>
      </c>
      <c r="S274" s="35">
        <v>10098.367666092432</v>
      </c>
      <c r="T274" s="44">
        <v>28048.799827805131</v>
      </c>
      <c r="U274" s="32"/>
      <c r="V274" s="34" t="s">
        <v>42</v>
      </c>
      <c r="W274" s="36">
        <v>0</v>
      </c>
      <c r="X274" s="35">
        <v>58.277712395845413</v>
      </c>
      <c r="Y274" s="35">
        <v>647.14838932033524</v>
      </c>
      <c r="Z274" s="35">
        <v>235.35844147183457</v>
      </c>
      <c r="AA274" s="44">
        <v>940.78454318801516</v>
      </c>
    </row>
    <row r="275" spans="1:27" ht="12" x14ac:dyDescent="0.25">
      <c r="A275" s="114">
        <v>67</v>
      </c>
      <c r="B275" s="114">
        <v>67</v>
      </c>
      <c r="C275" s="114">
        <v>45</v>
      </c>
      <c r="D275" s="114">
        <v>67</v>
      </c>
      <c r="E275" s="31"/>
      <c r="F275" s="11"/>
      <c r="G275" s="12"/>
      <c r="H275" s="13"/>
      <c r="I275" s="13"/>
      <c r="J275" s="13"/>
      <c r="K275" s="12"/>
      <c r="L275" s="12"/>
      <c r="M275" s="49"/>
      <c r="O275" s="31"/>
      <c r="P275" s="48"/>
      <c r="Q275" s="12"/>
      <c r="R275" s="12"/>
      <c r="S275" s="12"/>
      <c r="T275" s="49"/>
      <c r="V275" s="31"/>
      <c r="W275" s="48"/>
      <c r="X275" s="12"/>
      <c r="Y275" s="12"/>
      <c r="Z275" s="12"/>
      <c r="AA275" s="49"/>
    </row>
    <row r="276" spans="1:27" ht="12" x14ac:dyDescent="0.25">
      <c r="A276" s="153">
        <v>49</v>
      </c>
      <c r="B276" s="153">
        <v>16</v>
      </c>
      <c r="C276" s="153">
        <v>46</v>
      </c>
      <c r="D276" s="153">
        <v>54</v>
      </c>
      <c r="E276" s="41" t="s">
        <v>98</v>
      </c>
      <c r="F276" s="4">
        <v>29043.106960563371</v>
      </c>
      <c r="G276" s="5">
        <v>92391.562611271904</v>
      </c>
      <c r="H276" s="6">
        <v>12593.888253299365</v>
      </c>
      <c r="I276" s="5">
        <v>1610.5683778621992</v>
      </c>
      <c r="J276" s="6">
        <v>0</v>
      </c>
      <c r="K276" s="5">
        <v>44274.005981597416</v>
      </c>
      <c r="L276" s="5">
        <v>62154.230139334308</v>
      </c>
      <c r="M276" s="17">
        <v>242067.36232392854</v>
      </c>
      <c r="N276" s="32"/>
      <c r="O276" s="41" t="s">
        <v>98</v>
      </c>
      <c r="P276" s="42">
        <v>42167.681364619413</v>
      </c>
      <c r="Q276" s="5">
        <v>74565.18675890888</v>
      </c>
      <c r="R276" s="5">
        <v>50130.512949076125</v>
      </c>
      <c r="S276" s="5">
        <v>18991.702801229265</v>
      </c>
      <c r="T276" s="17">
        <v>185855.08387383368</v>
      </c>
      <c r="U276" s="32"/>
      <c r="V276" s="41" t="s">
        <v>98</v>
      </c>
      <c r="W276" s="42">
        <v>0</v>
      </c>
      <c r="X276" s="5">
        <v>1646.7898259906719</v>
      </c>
      <c r="Y276" s="5">
        <v>20917.402172535505</v>
      </c>
      <c r="Z276" s="5">
        <v>3236.7191846276701</v>
      </c>
      <c r="AA276" s="17">
        <v>25800.91118315385</v>
      </c>
    </row>
    <row r="277" spans="1:27" x14ac:dyDescent="0.2">
      <c r="A277" s="114">
        <v>4</v>
      </c>
      <c r="B277" s="114">
        <v>13</v>
      </c>
      <c r="C277" s="114">
        <v>47</v>
      </c>
      <c r="D277" s="114">
        <v>4</v>
      </c>
      <c r="E277" s="34" t="s">
        <v>43</v>
      </c>
      <c r="F277" s="19">
        <v>20667.70825378329</v>
      </c>
      <c r="G277" s="35">
        <v>46740.713878043854</v>
      </c>
      <c r="H277" s="50">
        <v>4909.9420520853946</v>
      </c>
      <c r="I277" s="35">
        <v>1548.544585868691</v>
      </c>
      <c r="J277" s="50">
        <v>0</v>
      </c>
      <c r="K277" s="35">
        <v>5516.5462814000493</v>
      </c>
      <c r="L277" s="35">
        <v>24538.564140299535</v>
      </c>
      <c r="M277" s="44">
        <v>103922.01919148081</v>
      </c>
      <c r="N277" s="32"/>
      <c r="O277" s="34" t="s">
        <v>43</v>
      </c>
      <c r="P277" s="36">
        <v>22453.17875884119</v>
      </c>
      <c r="Q277" s="35">
        <v>36308.883451961403</v>
      </c>
      <c r="R277" s="35">
        <v>21091.223316648819</v>
      </c>
      <c r="S277" s="35">
        <v>4339.6535581154931</v>
      </c>
      <c r="T277" s="44">
        <v>84192.93908556689</v>
      </c>
      <c r="U277" s="32"/>
      <c r="V277" s="34" t="s">
        <v>43</v>
      </c>
      <c r="W277" s="36">
        <v>0</v>
      </c>
      <c r="X277" s="35">
        <v>748.24624897781268</v>
      </c>
      <c r="Y277" s="35">
        <v>7377.0655079978887</v>
      </c>
      <c r="Z277" s="35">
        <v>1663.7816439687649</v>
      </c>
      <c r="AA277" s="44">
        <v>9789.0934009444682</v>
      </c>
    </row>
    <row r="278" spans="1:27" x14ac:dyDescent="0.2">
      <c r="A278" s="114">
        <v>14</v>
      </c>
      <c r="B278" s="114">
        <v>14</v>
      </c>
      <c r="C278" s="114">
        <v>48</v>
      </c>
      <c r="D278" s="114">
        <v>14</v>
      </c>
      <c r="E278" s="34" t="s">
        <v>44</v>
      </c>
      <c r="F278" s="19">
        <v>3764.2628160430831</v>
      </c>
      <c r="G278" s="35">
        <v>6145.2491402171363</v>
      </c>
      <c r="H278" s="50">
        <v>1594.6534558152985</v>
      </c>
      <c r="I278" s="35">
        <v>25.85457868858855</v>
      </c>
      <c r="J278" s="50">
        <v>0</v>
      </c>
      <c r="K278" s="35">
        <v>28597.941877031866</v>
      </c>
      <c r="L278" s="35">
        <v>30680.24643667027</v>
      </c>
      <c r="M278" s="44">
        <v>70808.208304466243</v>
      </c>
      <c r="N278" s="32"/>
      <c r="O278" s="34" t="s">
        <v>44</v>
      </c>
      <c r="P278" s="36">
        <v>2456.3391000130141</v>
      </c>
      <c r="Q278" s="35">
        <v>14475.686807973978</v>
      </c>
      <c r="R278" s="35">
        <v>3083.6202888590055</v>
      </c>
      <c r="S278" s="35">
        <v>152.88839979066952</v>
      </c>
      <c r="T278" s="44">
        <v>20168.534596636666</v>
      </c>
      <c r="U278" s="32"/>
      <c r="V278" s="34" t="s">
        <v>44</v>
      </c>
      <c r="W278" s="36">
        <v>0</v>
      </c>
      <c r="X278" s="35">
        <v>898.54357701285926</v>
      </c>
      <c r="Y278" s="35">
        <v>11835.612351157419</v>
      </c>
      <c r="Z278" s="35">
        <v>592.92213988160529</v>
      </c>
      <c r="AA278" s="44">
        <v>13327.078068051882</v>
      </c>
    </row>
    <row r="279" spans="1:27" x14ac:dyDescent="0.2">
      <c r="A279" s="114">
        <v>36</v>
      </c>
      <c r="B279" s="114">
        <v>15</v>
      </c>
      <c r="C279" s="114">
        <v>49</v>
      </c>
      <c r="D279" s="114">
        <v>36</v>
      </c>
      <c r="E279" s="34" t="s">
        <v>45</v>
      </c>
      <c r="F279" s="19">
        <v>4611.1358907369986</v>
      </c>
      <c r="G279" s="35">
        <v>39505.599593010906</v>
      </c>
      <c r="H279" s="50">
        <v>6089.2927453986713</v>
      </c>
      <c r="I279" s="35">
        <v>36.16921330491963</v>
      </c>
      <c r="J279" s="50">
        <v>0</v>
      </c>
      <c r="K279" s="35">
        <v>10159.517823165497</v>
      </c>
      <c r="L279" s="35">
        <v>6935.4195623645028</v>
      </c>
      <c r="M279" s="44">
        <v>67337.134827981499</v>
      </c>
      <c r="N279" s="32"/>
      <c r="O279" s="34" t="s">
        <v>45</v>
      </c>
      <c r="P279" s="36">
        <v>17258.163505765206</v>
      </c>
      <c r="Q279" s="35">
        <v>23780.616498973504</v>
      </c>
      <c r="R279" s="35">
        <v>25955.669343568308</v>
      </c>
      <c r="S279" s="35">
        <v>14499.160843323105</v>
      </c>
      <c r="T279" s="44">
        <v>81493.610191630127</v>
      </c>
      <c r="U279" s="32"/>
      <c r="V279" s="34" t="s">
        <v>45</v>
      </c>
      <c r="W279" s="36">
        <v>0</v>
      </c>
      <c r="X279" s="35">
        <v>0</v>
      </c>
      <c r="Y279" s="35">
        <v>1704.7243133802001</v>
      </c>
      <c r="Z279" s="35">
        <v>980.01540077729976</v>
      </c>
      <c r="AA279" s="44">
        <v>2684.7397141574997</v>
      </c>
    </row>
    <row r="280" spans="1:27" ht="12" x14ac:dyDescent="0.25">
      <c r="A280" s="114">
        <v>68</v>
      </c>
      <c r="B280" s="114">
        <v>68</v>
      </c>
      <c r="C280" s="114">
        <v>50</v>
      </c>
      <c r="D280" s="114">
        <v>68</v>
      </c>
      <c r="E280" s="38"/>
      <c r="F280" s="7"/>
      <c r="G280" s="3"/>
      <c r="H280" s="15"/>
      <c r="I280" s="3"/>
      <c r="J280" s="15"/>
      <c r="K280" s="3"/>
      <c r="L280" s="3"/>
      <c r="M280" s="45"/>
      <c r="O280" s="38"/>
      <c r="P280" s="40"/>
      <c r="Q280" s="3"/>
      <c r="R280" s="3"/>
      <c r="S280" s="3"/>
      <c r="T280" s="45"/>
      <c r="V280" s="38"/>
      <c r="W280" s="40"/>
      <c r="X280" s="3"/>
      <c r="Y280" s="3"/>
      <c r="Z280" s="3"/>
      <c r="AA280" s="45"/>
    </row>
    <row r="281" spans="1:27" ht="12" x14ac:dyDescent="0.25">
      <c r="A281" s="153">
        <v>55</v>
      </c>
      <c r="B281" s="153">
        <v>44</v>
      </c>
      <c r="C281" s="153">
        <v>51</v>
      </c>
      <c r="D281" s="153">
        <v>55</v>
      </c>
      <c r="E281" s="41" t="s">
        <v>97</v>
      </c>
      <c r="F281" s="4">
        <v>66817.449039524392</v>
      </c>
      <c r="G281" s="5">
        <v>26980.365282914703</v>
      </c>
      <c r="H281" s="6">
        <v>1569.3505882954289</v>
      </c>
      <c r="I281" s="6">
        <v>15.76370863505181</v>
      </c>
      <c r="J281" s="6">
        <v>224.62402834447531</v>
      </c>
      <c r="K281" s="5">
        <v>168584.13474820578</v>
      </c>
      <c r="L281" s="5">
        <v>5667.3870057997519</v>
      </c>
      <c r="M281" s="17">
        <v>269859.07440171955</v>
      </c>
      <c r="N281" s="32"/>
      <c r="O281" s="41" t="s">
        <v>97</v>
      </c>
      <c r="P281" s="42">
        <v>0</v>
      </c>
      <c r="Q281" s="5">
        <v>46029.831690907646</v>
      </c>
      <c r="R281" s="5">
        <v>11979.856474939119</v>
      </c>
      <c r="S281" s="5">
        <v>0</v>
      </c>
      <c r="T281" s="17">
        <v>58009.688165846761</v>
      </c>
      <c r="U281" s="32"/>
      <c r="V281" s="41" t="s">
        <v>97</v>
      </c>
      <c r="W281" s="42">
        <v>0</v>
      </c>
      <c r="X281" s="5">
        <v>1920.0788694222006</v>
      </c>
      <c r="Y281" s="5">
        <v>20978.050108172371</v>
      </c>
      <c r="Z281" s="5">
        <v>4701.207408619518</v>
      </c>
      <c r="AA281" s="17">
        <v>27599.336386214087</v>
      </c>
    </row>
    <row r="282" spans="1:27" x14ac:dyDescent="0.2">
      <c r="A282" s="114">
        <v>20</v>
      </c>
      <c r="B282" s="114">
        <v>40</v>
      </c>
      <c r="C282" s="114">
        <v>52</v>
      </c>
      <c r="D282" s="114">
        <v>20</v>
      </c>
      <c r="E282" s="34" t="s">
        <v>46</v>
      </c>
      <c r="F282" s="19">
        <v>16897.889037661309</v>
      </c>
      <c r="G282" s="35">
        <v>5900.9220350667993</v>
      </c>
      <c r="H282" s="43">
        <v>247.47172036679999</v>
      </c>
      <c r="I282" s="43">
        <v>0</v>
      </c>
      <c r="J282" s="43">
        <v>0</v>
      </c>
      <c r="K282" s="35">
        <v>63241.034708168547</v>
      </c>
      <c r="L282" s="35">
        <v>2862.3703029147982</v>
      </c>
      <c r="M282" s="44">
        <v>89149.687804178262</v>
      </c>
      <c r="N282" s="32"/>
      <c r="O282" s="34" t="s">
        <v>46</v>
      </c>
      <c r="P282" s="36">
        <v>0</v>
      </c>
      <c r="Q282" s="35">
        <v>13355.498514398188</v>
      </c>
      <c r="R282" s="35">
        <v>7159.2602108367009</v>
      </c>
      <c r="S282" s="35">
        <v>0</v>
      </c>
      <c r="T282" s="44">
        <v>20514.758725234889</v>
      </c>
      <c r="U282" s="32"/>
      <c r="V282" s="34" t="s">
        <v>46</v>
      </c>
      <c r="W282" s="36">
        <v>0</v>
      </c>
      <c r="X282" s="35">
        <v>8.2089970599999997</v>
      </c>
      <c r="Y282" s="35">
        <v>7240.6136367953995</v>
      </c>
      <c r="Z282" s="35">
        <v>1216.2602624918995</v>
      </c>
      <c r="AA282" s="44">
        <v>8465.0828963472995</v>
      </c>
    </row>
    <row r="283" spans="1:27" x14ac:dyDescent="0.2">
      <c r="A283" s="114">
        <v>29</v>
      </c>
      <c r="B283" s="114">
        <v>41</v>
      </c>
      <c r="C283" s="114">
        <v>53</v>
      </c>
      <c r="D283" s="114">
        <v>29</v>
      </c>
      <c r="E283" s="34" t="s">
        <v>47</v>
      </c>
      <c r="F283" s="19">
        <v>25041.495621100603</v>
      </c>
      <c r="G283" s="35">
        <v>8787.7020610080981</v>
      </c>
      <c r="H283" s="43">
        <v>968.71606837563263</v>
      </c>
      <c r="I283" s="43">
        <v>0</v>
      </c>
      <c r="J283" s="43">
        <v>45.939429307699989</v>
      </c>
      <c r="K283" s="35">
        <v>66282.914074020111</v>
      </c>
      <c r="L283" s="35">
        <v>2783.7337408126004</v>
      </c>
      <c r="M283" s="44">
        <v>103910.50099462474</v>
      </c>
      <c r="N283" s="32"/>
      <c r="O283" s="34" t="s">
        <v>47</v>
      </c>
      <c r="P283" s="36">
        <v>0</v>
      </c>
      <c r="Q283" s="35">
        <v>16721.436791938882</v>
      </c>
      <c r="R283" s="35">
        <v>2316.3287375794998</v>
      </c>
      <c r="S283" s="35">
        <v>0</v>
      </c>
      <c r="T283" s="44">
        <v>19037.765529518383</v>
      </c>
      <c r="U283" s="32"/>
      <c r="V283" s="34" t="s">
        <v>47</v>
      </c>
      <c r="W283" s="36">
        <v>0</v>
      </c>
      <c r="X283" s="35">
        <v>1911.8698723622006</v>
      </c>
      <c r="Y283" s="35">
        <v>6232.1470306302017</v>
      </c>
      <c r="Z283" s="35">
        <v>752.1564131074</v>
      </c>
      <c r="AA283" s="44">
        <v>8896.173316099801</v>
      </c>
    </row>
    <row r="284" spans="1:27" x14ac:dyDescent="0.2">
      <c r="A284" s="114">
        <v>39</v>
      </c>
      <c r="B284" s="114">
        <v>42</v>
      </c>
      <c r="C284" s="114">
        <v>54</v>
      </c>
      <c r="D284" s="114">
        <v>39</v>
      </c>
      <c r="E284" s="34" t="s">
        <v>48</v>
      </c>
      <c r="F284" s="19">
        <v>19549.632960148036</v>
      </c>
      <c r="G284" s="35">
        <v>2426.7225027179334</v>
      </c>
      <c r="H284" s="43">
        <v>268.21258323546448</v>
      </c>
      <c r="I284" s="43">
        <v>0</v>
      </c>
      <c r="J284" s="43">
        <v>178.68459903677532</v>
      </c>
      <c r="K284" s="35">
        <v>12572.306477789369</v>
      </c>
      <c r="L284" s="35">
        <v>0</v>
      </c>
      <c r="M284" s="44">
        <v>34995.559122927581</v>
      </c>
      <c r="N284" s="32"/>
      <c r="O284" s="34" t="s">
        <v>48</v>
      </c>
      <c r="P284" s="36">
        <v>0</v>
      </c>
      <c r="Q284" s="35">
        <v>5422.7646027890787</v>
      </c>
      <c r="R284" s="35">
        <v>188.73599316328028</v>
      </c>
      <c r="S284" s="35">
        <v>0</v>
      </c>
      <c r="T284" s="44">
        <v>5611.5005959523587</v>
      </c>
      <c r="U284" s="32"/>
      <c r="V284" s="34" t="s">
        <v>48</v>
      </c>
      <c r="W284" s="36">
        <v>0</v>
      </c>
      <c r="X284" s="35">
        <v>0</v>
      </c>
      <c r="Y284" s="35">
        <v>2632.4326664319133</v>
      </c>
      <c r="Z284" s="35">
        <v>1566.6707031232177</v>
      </c>
      <c r="AA284" s="44">
        <v>4199.1033695551305</v>
      </c>
    </row>
    <row r="285" spans="1:27" x14ac:dyDescent="0.2">
      <c r="A285" s="114">
        <v>45</v>
      </c>
      <c r="B285" s="114">
        <v>43</v>
      </c>
      <c r="C285" s="114">
        <v>55</v>
      </c>
      <c r="D285" s="114">
        <v>45</v>
      </c>
      <c r="E285" s="34" t="s">
        <v>49</v>
      </c>
      <c r="F285" s="19">
        <v>5328.4314206144436</v>
      </c>
      <c r="G285" s="35">
        <v>9865.0186841218729</v>
      </c>
      <c r="H285" s="43">
        <v>84.95021631753194</v>
      </c>
      <c r="I285" s="43">
        <v>15.76370863505181</v>
      </c>
      <c r="J285" s="43">
        <v>0</v>
      </c>
      <c r="K285" s="35">
        <v>26487.879488227765</v>
      </c>
      <c r="L285" s="35">
        <v>21.282962072352809</v>
      </c>
      <c r="M285" s="44">
        <v>41803.326479989017</v>
      </c>
      <c r="N285" s="32"/>
      <c r="O285" s="34" t="s">
        <v>49</v>
      </c>
      <c r="P285" s="36">
        <v>0</v>
      </c>
      <c r="Q285" s="35">
        <v>10530.131781781494</v>
      </c>
      <c r="R285" s="35">
        <v>2315.5315333596391</v>
      </c>
      <c r="S285" s="35">
        <v>0</v>
      </c>
      <c r="T285" s="44">
        <v>12845.663315141133</v>
      </c>
      <c r="U285" s="32"/>
      <c r="V285" s="34" t="s">
        <v>49</v>
      </c>
      <c r="W285" s="36">
        <v>0</v>
      </c>
      <c r="X285" s="35">
        <v>0</v>
      </c>
      <c r="Y285" s="35">
        <v>4872.856774314856</v>
      </c>
      <c r="Z285" s="35">
        <v>1166.1200298970009</v>
      </c>
      <c r="AA285" s="44">
        <v>6038.9768042118576</v>
      </c>
    </row>
    <row r="286" spans="1:27" ht="12" x14ac:dyDescent="0.25">
      <c r="A286" s="114">
        <v>69</v>
      </c>
      <c r="B286" s="114">
        <v>69</v>
      </c>
      <c r="C286" s="114">
        <v>56</v>
      </c>
      <c r="D286" s="114">
        <v>69</v>
      </c>
      <c r="E286" s="31"/>
      <c r="F286" s="11"/>
      <c r="G286" s="12"/>
      <c r="H286" s="13"/>
      <c r="I286" s="13"/>
      <c r="J286" s="13"/>
      <c r="K286" s="12"/>
      <c r="L286" s="12"/>
      <c r="M286" s="49"/>
      <c r="O286" s="31"/>
      <c r="P286" s="48"/>
      <c r="Q286" s="12"/>
      <c r="R286" s="12"/>
      <c r="S286" s="12"/>
      <c r="T286" s="49"/>
      <c r="V286" s="31"/>
      <c r="W286" s="48"/>
      <c r="X286" s="12"/>
      <c r="Y286" s="12"/>
      <c r="Z286" s="12"/>
      <c r="AA286" s="49"/>
    </row>
    <row r="287" spans="1:27" ht="12" x14ac:dyDescent="0.25">
      <c r="A287" s="153">
        <v>58</v>
      </c>
      <c r="B287" s="153">
        <v>58</v>
      </c>
      <c r="C287" s="153">
        <v>57</v>
      </c>
      <c r="D287" s="153">
        <v>56</v>
      </c>
      <c r="E287" s="41" t="s">
        <v>96</v>
      </c>
      <c r="F287" s="4">
        <v>27972.481963571634</v>
      </c>
      <c r="G287" s="5">
        <v>116770.96879039722</v>
      </c>
      <c r="H287" s="6">
        <v>3529.7066713081531</v>
      </c>
      <c r="I287" s="6">
        <v>581.44319467616549</v>
      </c>
      <c r="J287" s="6">
        <v>0</v>
      </c>
      <c r="K287" s="5">
        <v>51977.729476760956</v>
      </c>
      <c r="L287" s="5">
        <v>43188.125876654667</v>
      </c>
      <c r="M287" s="17">
        <v>244020.45597336878</v>
      </c>
      <c r="N287" s="32"/>
      <c r="O287" s="41" t="s">
        <v>96</v>
      </c>
      <c r="P287" s="42">
        <v>47082.067157259909</v>
      </c>
      <c r="Q287" s="5">
        <v>26346.122063581763</v>
      </c>
      <c r="R287" s="5">
        <v>14051.703509835566</v>
      </c>
      <c r="S287" s="5">
        <v>1659.8066326631795</v>
      </c>
      <c r="T287" s="17">
        <v>89139.69936334042</v>
      </c>
      <c r="U287" s="32"/>
      <c r="V287" s="41" t="s">
        <v>96</v>
      </c>
      <c r="W287" s="42">
        <v>5408.2114920866052</v>
      </c>
      <c r="X287" s="5">
        <v>352.70254474558965</v>
      </c>
      <c r="Y287" s="5">
        <v>16469.871547978673</v>
      </c>
      <c r="Z287" s="5">
        <v>4000.2925048412785</v>
      </c>
      <c r="AA287" s="17">
        <v>26231.078089652146</v>
      </c>
    </row>
    <row r="288" spans="1:27" x14ac:dyDescent="0.2">
      <c r="A288" s="114">
        <v>3</v>
      </c>
      <c r="B288" s="114">
        <v>54</v>
      </c>
      <c r="C288" s="114">
        <v>58</v>
      </c>
      <c r="D288" s="114">
        <v>3</v>
      </c>
      <c r="E288" s="34" t="s">
        <v>50</v>
      </c>
      <c r="F288" s="19">
        <v>5398.6129020255994</v>
      </c>
      <c r="G288" s="35">
        <v>17224.732648042205</v>
      </c>
      <c r="H288" s="43">
        <v>278.14560274249999</v>
      </c>
      <c r="I288" s="43">
        <v>91.701519279400017</v>
      </c>
      <c r="J288" s="43">
        <v>0</v>
      </c>
      <c r="K288" s="35">
        <v>7073.9706726082004</v>
      </c>
      <c r="L288" s="35">
        <v>6428.2630705831971</v>
      </c>
      <c r="M288" s="44">
        <v>36495.426415281101</v>
      </c>
      <c r="N288" s="32"/>
      <c r="O288" s="34" t="s">
        <v>50</v>
      </c>
      <c r="P288" s="36">
        <v>4428.6407478495994</v>
      </c>
      <c r="Q288" s="35">
        <v>5796.0124456694966</v>
      </c>
      <c r="R288" s="35">
        <v>770.14205593109978</v>
      </c>
      <c r="S288" s="35">
        <v>402.04868508729993</v>
      </c>
      <c r="T288" s="44">
        <v>11396.843934537495</v>
      </c>
      <c r="U288" s="32"/>
      <c r="V288" s="34" t="s">
        <v>50</v>
      </c>
      <c r="W288" s="36">
        <v>141.22752857740005</v>
      </c>
      <c r="X288" s="35">
        <v>0.82272991360000003</v>
      </c>
      <c r="Y288" s="35">
        <v>3724.3547280438997</v>
      </c>
      <c r="Z288" s="35">
        <v>961.06438776150026</v>
      </c>
      <c r="AA288" s="44">
        <v>4827.4693742964</v>
      </c>
    </row>
    <row r="289" spans="1:27" x14ac:dyDescent="0.2">
      <c r="A289" s="114">
        <v>21</v>
      </c>
      <c r="B289" s="114">
        <v>55</v>
      </c>
      <c r="C289" s="114">
        <v>59</v>
      </c>
      <c r="D289" s="114">
        <v>21</v>
      </c>
      <c r="E289" s="34" t="s">
        <v>51</v>
      </c>
      <c r="F289" s="19">
        <v>3822.9641265761938</v>
      </c>
      <c r="G289" s="35">
        <v>50933.655853578159</v>
      </c>
      <c r="H289" s="43">
        <v>1452.2182182928113</v>
      </c>
      <c r="I289" s="43">
        <v>281.8862158854318</v>
      </c>
      <c r="J289" s="43">
        <v>0</v>
      </c>
      <c r="K289" s="35">
        <v>17440.917577215667</v>
      </c>
      <c r="L289" s="35">
        <v>11094.949922744059</v>
      </c>
      <c r="M289" s="44">
        <v>85026.591914292323</v>
      </c>
      <c r="N289" s="32"/>
      <c r="O289" s="34" t="s">
        <v>51</v>
      </c>
      <c r="P289" s="36">
        <v>4509.8843256578311</v>
      </c>
      <c r="Q289" s="35">
        <v>5410.7985172576473</v>
      </c>
      <c r="R289" s="35">
        <v>8464.6355826981617</v>
      </c>
      <c r="S289" s="35">
        <v>303.96623665657387</v>
      </c>
      <c r="T289" s="44">
        <v>18689.284662270213</v>
      </c>
      <c r="U289" s="32"/>
      <c r="V289" s="34" t="s">
        <v>51</v>
      </c>
      <c r="W289" s="36">
        <v>719.58805046194766</v>
      </c>
      <c r="X289" s="35">
        <v>88.781980416146752</v>
      </c>
      <c r="Y289" s="35">
        <v>7508.5049767116652</v>
      </c>
      <c r="Z289" s="35">
        <v>2012.7796131763835</v>
      </c>
      <c r="AA289" s="44">
        <v>10329.654620766143</v>
      </c>
    </row>
    <row r="290" spans="1:27" x14ac:dyDescent="0.2">
      <c r="A290" s="114">
        <v>33</v>
      </c>
      <c r="B290" s="114">
        <v>56</v>
      </c>
      <c r="C290" s="114">
        <v>60</v>
      </c>
      <c r="D290" s="114">
        <v>33</v>
      </c>
      <c r="E290" s="34" t="s">
        <v>52</v>
      </c>
      <c r="F290" s="19">
        <v>12587.062244661711</v>
      </c>
      <c r="G290" s="35">
        <v>32108.930102029241</v>
      </c>
      <c r="H290" s="43">
        <v>1125.5509169268016</v>
      </c>
      <c r="I290" s="43">
        <v>207.85545951133363</v>
      </c>
      <c r="J290" s="43">
        <v>0</v>
      </c>
      <c r="K290" s="35">
        <v>17607.720552832576</v>
      </c>
      <c r="L290" s="35">
        <v>22480.204053804497</v>
      </c>
      <c r="M290" s="44">
        <v>86117.323329766165</v>
      </c>
      <c r="N290" s="32"/>
      <c r="O290" s="34" t="s">
        <v>52</v>
      </c>
      <c r="P290" s="36">
        <v>38143.54208375248</v>
      </c>
      <c r="Q290" s="35">
        <v>12629.486030302163</v>
      </c>
      <c r="R290" s="35">
        <v>4816.9258712063074</v>
      </c>
      <c r="S290" s="35">
        <v>874.60166079683154</v>
      </c>
      <c r="T290" s="44">
        <v>56464.555646057786</v>
      </c>
      <c r="U290" s="32"/>
      <c r="V290" s="34" t="s">
        <v>52</v>
      </c>
      <c r="W290" s="36">
        <v>59.335489974056898</v>
      </c>
      <c r="X290" s="35">
        <v>27.611316355693944</v>
      </c>
      <c r="Y290" s="35">
        <v>3467.9497442040988</v>
      </c>
      <c r="Z290" s="35">
        <v>331.37609764641059</v>
      </c>
      <c r="AA290" s="44">
        <v>3886.2726481802601</v>
      </c>
    </row>
    <row r="291" spans="1:27" x14ac:dyDescent="0.2">
      <c r="A291" s="114">
        <v>41</v>
      </c>
      <c r="B291" s="114">
        <v>57</v>
      </c>
      <c r="C291" s="114">
        <v>61</v>
      </c>
      <c r="D291" s="114">
        <v>41</v>
      </c>
      <c r="E291" s="34" t="s">
        <v>53</v>
      </c>
      <c r="F291" s="19">
        <v>6163.8426903081308</v>
      </c>
      <c r="G291" s="35">
        <v>16503.650186747636</v>
      </c>
      <c r="H291" s="43">
        <v>673.7919333460402</v>
      </c>
      <c r="I291" s="43">
        <v>0</v>
      </c>
      <c r="J291" s="43">
        <v>0</v>
      </c>
      <c r="K291" s="35">
        <v>9855.1206741045171</v>
      </c>
      <c r="L291" s="35">
        <v>3184.7088295229078</v>
      </c>
      <c r="M291" s="44">
        <v>36381.114314029226</v>
      </c>
      <c r="N291" s="32"/>
      <c r="O291" s="34" t="s">
        <v>53</v>
      </c>
      <c r="P291" s="36">
        <v>0</v>
      </c>
      <c r="Q291" s="35">
        <v>2509.8250703524564</v>
      </c>
      <c r="R291" s="35">
        <v>0</v>
      </c>
      <c r="S291" s="35">
        <v>79.190050122474076</v>
      </c>
      <c r="T291" s="44">
        <v>2589.01512047493</v>
      </c>
      <c r="U291" s="32"/>
      <c r="V291" s="34" t="s">
        <v>53</v>
      </c>
      <c r="W291" s="36">
        <v>4488.0604230732006</v>
      </c>
      <c r="X291" s="35">
        <v>235.48651806014891</v>
      </c>
      <c r="Y291" s="35">
        <v>1769.0620990190096</v>
      </c>
      <c r="Z291" s="35">
        <v>695.07240625698421</v>
      </c>
      <c r="AA291" s="44">
        <v>7187.6814464093432</v>
      </c>
    </row>
    <row r="292" spans="1:27" ht="12" x14ac:dyDescent="0.25">
      <c r="A292" s="114">
        <v>70</v>
      </c>
      <c r="B292" s="114">
        <v>70</v>
      </c>
      <c r="C292" s="114">
        <v>62</v>
      </c>
      <c r="D292" s="114">
        <v>70</v>
      </c>
      <c r="E292" s="38"/>
      <c r="F292" s="7"/>
      <c r="G292" s="3"/>
      <c r="H292" s="8"/>
      <c r="I292" s="8"/>
      <c r="J292" s="8"/>
      <c r="K292" s="3"/>
      <c r="L292" s="3"/>
      <c r="M292" s="45"/>
      <c r="O292" s="38"/>
      <c r="P292" s="40"/>
      <c r="Q292" s="3"/>
      <c r="R292" s="3"/>
      <c r="S292" s="3"/>
      <c r="T292" s="45"/>
      <c r="V292" s="38"/>
      <c r="W292" s="40"/>
      <c r="X292" s="3"/>
      <c r="Y292" s="3"/>
      <c r="Z292" s="3"/>
      <c r="AA292" s="45"/>
    </row>
    <row r="293" spans="1:27" ht="12" x14ac:dyDescent="0.25">
      <c r="A293" s="153">
        <v>54</v>
      </c>
      <c r="B293" s="153">
        <v>39</v>
      </c>
      <c r="C293" s="153">
        <v>63</v>
      </c>
      <c r="D293" s="153">
        <v>57</v>
      </c>
      <c r="E293" s="41" t="s">
        <v>95</v>
      </c>
      <c r="F293" s="4">
        <v>41471.5126986947</v>
      </c>
      <c r="G293" s="5">
        <v>296377.20777642919</v>
      </c>
      <c r="H293" s="6">
        <v>16993.083965972553</v>
      </c>
      <c r="I293" s="6">
        <v>12206.373644070778</v>
      </c>
      <c r="J293" s="6">
        <v>498.55796967670005</v>
      </c>
      <c r="K293" s="5">
        <v>62323.72304237241</v>
      </c>
      <c r="L293" s="5">
        <v>33433.631594811595</v>
      </c>
      <c r="M293" s="17">
        <v>463304.09069202782</v>
      </c>
      <c r="N293" s="32"/>
      <c r="O293" s="41" t="s">
        <v>95</v>
      </c>
      <c r="P293" s="42">
        <v>206591.44480286087</v>
      </c>
      <c r="Q293" s="5">
        <v>65892.368075676903</v>
      </c>
      <c r="R293" s="5">
        <v>48719.002291377605</v>
      </c>
      <c r="S293" s="5">
        <v>22390.503489557817</v>
      </c>
      <c r="T293" s="17">
        <v>343593.31865947315</v>
      </c>
      <c r="U293" s="32"/>
      <c r="V293" s="41" t="s">
        <v>95</v>
      </c>
      <c r="W293" s="42">
        <v>1002.6976579941002</v>
      </c>
      <c r="X293" s="5">
        <v>6276.7118122206002</v>
      </c>
      <c r="Y293" s="5">
        <v>41529.272300002289</v>
      </c>
      <c r="Z293" s="5">
        <v>8634.7085182605006</v>
      </c>
      <c r="AA293" s="17">
        <v>57443.390288477494</v>
      </c>
    </row>
    <row r="294" spans="1:27" x14ac:dyDescent="0.2">
      <c r="A294" s="114">
        <v>10</v>
      </c>
      <c r="B294" s="114">
        <v>36</v>
      </c>
      <c r="C294" s="114">
        <v>64</v>
      </c>
      <c r="D294" s="114">
        <v>10</v>
      </c>
      <c r="E294" s="34" t="s">
        <v>54</v>
      </c>
      <c r="F294" s="19">
        <v>27736.596892685899</v>
      </c>
      <c r="G294" s="35">
        <v>111877.10435634492</v>
      </c>
      <c r="H294" s="43">
        <v>10763.702546945698</v>
      </c>
      <c r="I294" s="43">
        <v>2788.4060757509997</v>
      </c>
      <c r="J294" s="43">
        <v>35.420580707499994</v>
      </c>
      <c r="K294" s="35">
        <v>26397.564503569698</v>
      </c>
      <c r="L294" s="35">
        <v>18275.765623343599</v>
      </c>
      <c r="M294" s="44">
        <v>197874.5605793483</v>
      </c>
      <c r="N294" s="32"/>
      <c r="O294" s="34" t="s">
        <v>54</v>
      </c>
      <c r="P294" s="36">
        <v>74434.094721027577</v>
      </c>
      <c r="Q294" s="35">
        <v>31493.174246190283</v>
      </c>
      <c r="R294" s="35">
        <v>29005.627165586193</v>
      </c>
      <c r="S294" s="35">
        <v>3927.1080410463996</v>
      </c>
      <c r="T294" s="44">
        <v>138860.00417385047</v>
      </c>
      <c r="U294" s="32"/>
      <c r="V294" s="34" t="s">
        <v>54</v>
      </c>
      <c r="W294" s="36">
        <v>33.416276742499996</v>
      </c>
      <c r="X294" s="35">
        <v>259.99426143950001</v>
      </c>
      <c r="Y294" s="35">
        <v>21485.717544858893</v>
      </c>
      <c r="Z294" s="35">
        <v>2252.5640162179006</v>
      </c>
      <c r="AA294" s="44">
        <v>24031.692099258795</v>
      </c>
    </row>
    <row r="295" spans="1:27" x14ac:dyDescent="0.2">
      <c r="A295" s="114">
        <v>12</v>
      </c>
      <c r="B295" s="114">
        <v>37</v>
      </c>
      <c r="C295" s="114">
        <v>65</v>
      </c>
      <c r="D295" s="114">
        <v>12</v>
      </c>
      <c r="E295" s="34" t="s">
        <v>55</v>
      </c>
      <c r="F295" s="19">
        <v>11506.521864135097</v>
      </c>
      <c r="G295" s="35">
        <v>97083.691037238619</v>
      </c>
      <c r="H295" s="43">
        <v>3781.777888406556</v>
      </c>
      <c r="I295" s="43">
        <v>8455.1810487030798</v>
      </c>
      <c r="J295" s="43">
        <v>463.13738896920006</v>
      </c>
      <c r="K295" s="35">
        <v>19581.327278588011</v>
      </c>
      <c r="L295" s="35">
        <v>4053.0388243871002</v>
      </c>
      <c r="M295" s="44">
        <v>144924.67533042768</v>
      </c>
      <c r="N295" s="32"/>
      <c r="O295" s="34" t="s">
        <v>55</v>
      </c>
      <c r="P295" s="254">
        <v>51338.926002020729</v>
      </c>
      <c r="Q295" s="35">
        <v>19182.480178257614</v>
      </c>
      <c r="R295" s="35">
        <v>9016.7300231062018</v>
      </c>
      <c r="S295" s="35">
        <v>7779.0712308654056</v>
      </c>
      <c r="T295" s="44">
        <v>87317.207434249955</v>
      </c>
      <c r="U295" s="32"/>
      <c r="V295" s="34" t="s">
        <v>55</v>
      </c>
      <c r="W295" s="36">
        <v>969.28138125160012</v>
      </c>
      <c r="X295" s="35">
        <v>6004.2559775961008</v>
      </c>
      <c r="Y295" s="35">
        <v>8132.378855182199</v>
      </c>
      <c r="Z295" s="35">
        <v>5276.3065879975002</v>
      </c>
      <c r="AA295" s="44">
        <v>20382.222802027398</v>
      </c>
    </row>
    <row r="296" spans="1:27" x14ac:dyDescent="0.2">
      <c r="A296" s="114">
        <v>42</v>
      </c>
      <c r="B296" s="114">
        <v>38</v>
      </c>
      <c r="C296" s="114">
        <v>66</v>
      </c>
      <c r="D296" s="114">
        <v>42</v>
      </c>
      <c r="E296" s="34" t="s">
        <v>56</v>
      </c>
      <c r="F296" s="19">
        <v>2228.3939418737</v>
      </c>
      <c r="G296" s="35">
        <v>87416.412382845636</v>
      </c>
      <c r="H296" s="43">
        <v>2447.6035306203007</v>
      </c>
      <c r="I296" s="43">
        <v>962.78651961669993</v>
      </c>
      <c r="J296" s="43">
        <v>0</v>
      </c>
      <c r="K296" s="35">
        <v>16344.831260214702</v>
      </c>
      <c r="L296" s="35">
        <v>11104.827147080901</v>
      </c>
      <c r="M296" s="44">
        <v>120504.85478225193</v>
      </c>
      <c r="N296" s="32"/>
      <c r="O296" s="34" t="s">
        <v>56</v>
      </c>
      <c r="P296" s="36">
        <v>80818.424079812583</v>
      </c>
      <c r="Q296" s="35">
        <v>15216.713651228998</v>
      </c>
      <c r="R296" s="35">
        <v>10696.645102685206</v>
      </c>
      <c r="S296" s="35">
        <v>10684.324217646013</v>
      </c>
      <c r="T296" s="44">
        <v>117416.10705137282</v>
      </c>
      <c r="U296" s="32"/>
      <c r="V296" s="34" t="s">
        <v>56</v>
      </c>
      <c r="W296" s="36">
        <v>0</v>
      </c>
      <c r="X296" s="35">
        <v>12.461573184999999</v>
      </c>
      <c r="Y296" s="35">
        <v>11911.175899961199</v>
      </c>
      <c r="Z296" s="35">
        <v>1105.8379140451</v>
      </c>
      <c r="AA296" s="44">
        <v>13029.4753871913</v>
      </c>
    </row>
    <row r="297" spans="1:27" ht="12" x14ac:dyDescent="0.25">
      <c r="A297" s="114">
        <v>71</v>
      </c>
      <c r="B297" s="114">
        <v>71</v>
      </c>
      <c r="C297" s="114">
        <v>67</v>
      </c>
      <c r="D297" s="114">
        <v>71</v>
      </c>
      <c r="E297" s="38"/>
      <c r="F297" s="7"/>
      <c r="G297" s="3"/>
      <c r="H297" s="8"/>
      <c r="I297" s="8"/>
      <c r="J297" s="8"/>
      <c r="K297" s="3"/>
      <c r="L297" s="3"/>
      <c r="M297" s="45"/>
      <c r="O297" s="38"/>
      <c r="P297" s="40"/>
      <c r="Q297" s="3"/>
      <c r="R297" s="3"/>
      <c r="S297" s="3"/>
      <c r="T297" s="45"/>
      <c r="V297" s="38"/>
      <c r="W297" s="40"/>
      <c r="X297" s="3"/>
      <c r="Y297" s="3"/>
      <c r="Z297" s="3"/>
      <c r="AA297" s="45"/>
    </row>
    <row r="298" spans="1:27" ht="12" x14ac:dyDescent="0.25">
      <c r="A298" s="153">
        <v>47</v>
      </c>
      <c r="B298" s="153">
        <v>10</v>
      </c>
      <c r="C298" s="153">
        <v>68</v>
      </c>
      <c r="D298" s="153">
        <v>58</v>
      </c>
      <c r="E298" s="41" t="s">
        <v>94</v>
      </c>
      <c r="F298" s="4">
        <v>7449.1891054251682</v>
      </c>
      <c r="G298" s="5">
        <v>105278.89568031029</v>
      </c>
      <c r="H298" s="6">
        <v>17066.176982499012</v>
      </c>
      <c r="I298" s="6">
        <v>851.25603061460936</v>
      </c>
      <c r="J298" s="6">
        <v>0</v>
      </c>
      <c r="K298" s="5">
        <v>11897.429739933552</v>
      </c>
      <c r="L298" s="5">
        <v>6916.7751857565945</v>
      </c>
      <c r="M298" s="17">
        <v>149459.72272453923</v>
      </c>
      <c r="N298" s="32"/>
      <c r="O298" s="41" t="s">
        <v>94</v>
      </c>
      <c r="P298" s="42">
        <v>29454.85876805209</v>
      </c>
      <c r="Q298" s="5">
        <v>33631.550859663621</v>
      </c>
      <c r="R298" s="5">
        <v>67901.219495693615</v>
      </c>
      <c r="S298" s="5">
        <v>4009.6698292132814</v>
      </c>
      <c r="T298" s="17">
        <v>134997.2989526226</v>
      </c>
      <c r="U298" s="32"/>
      <c r="V298" s="41" t="s">
        <v>94</v>
      </c>
      <c r="W298" s="42">
        <v>362.48040295726037</v>
      </c>
      <c r="X298" s="5">
        <v>360.25405016060546</v>
      </c>
      <c r="Y298" s="5">
        <v>15271.423774253544</v>
      </c>
      <c r="Z298" s="5">
        <v>3237.5175045742644</v>
      </c>
      <c r="AA298" s="17">
        <v>19231.675731945674</v>
      </c>
    </row>
    <row r="299" spans="1:27" x14ac:dyDescent="0.2">
      <c r="A299" s="114">
        <v>6</v>
      </c>
      <c r="B299" s="114">
        <v>8</v>
      </c>
      <c r="C299" s="114">
        <v>69</v>
      </c>
      <c r="D299" s="114">
        <v>6</v>
      </c>
      <c r="E299" s="34" t="s">
        <v>57</v>
      </c>
      <c r="F299" s="19">
        <v>2180.1691996765676</v>
      </c>
      <c r="G299" s="35">
        <v>71856.014543608457</v>
      </c>
      <c r="H299" s="43">
        <v>14920.939896861713</v>
      </c>
      <c r="I299" s="43">
        <v>433.37144106150947</v>
      </c>
      <c r="J299" s="43">
        <v>0</v>
      </c>
      <c r="K299" s="35">
        <v>11285.567820437351</v>
      </c>
      <c r="L299" s="35">
        <v>6708.2181608169949</v>
      </c>
      <c r="M299" s="44">
        <v>107384.2810624626</v>
      </c>
      <c r="N299" s="32"/>
      <c r="O299" s="34" t="s">
        <v>57</v>
      </c>
      <c r="P299" s="36">
        <v>17133.337585534486</v>
      </c>
      <c r="Q299" s="35">
        <v>25684.488010648718</v>
      </c>
      <c r="R299" s="35">
        <v>47761.330918083513</v>
      </c>
      <c r="S299" s="35">
        <v>4009.6698292132814</v>
      </c>
      <c r="T299" s="44">
        <v>94588.826343480003</v>
      </c>
      <c r="U299" s="32"/>
      <c r="V299" s="34" t="s">
        <v>57</v>
      </c>
      <c r="W299" s="36">
        <v>108.9485652740604</v>
      </c>
      <c r="X299" s="35">
        <v>125.20492641230543</v>
      </c>
      <c r="Y299" s="35">
        <v>11830.827285911342</v>
      </c>
      <c r="Z299" s="35">
        <v>2240.3576458192647</v>
      </c>
      <c r="AA299" s="44">
        <v>14305.338423416973</v>
      </c>
    </row>
    <row r="300" spans="1:27" x14ac:dyDescent="0.2">
      <c r="A300" s="114">
        <v>38</v>
      </c>
      <c r="B300" s="114">
        <v>9</v>
      </c>
      <c r="C300" s="114">
        <v>70</v>
      </c>
      <c r="D300" s="114">
        <v>38</v>
      </c>
      <c r="E300" s="34" t="s">
        <v>58</v>
      </c>
      <c r="F300" s="19">
        <v>5269.0199057485997</v>
      </c>
      <c r="G300" s="35">
        <v>33422.881136701842</v>
      </c>
      <c r="H300" s="43">
        <v>2145.2370856372986</v>
      </c>
      <c r="I300" s="43">
        <v>417.88458955309989</v>
      </c>
      <c r="J300" s="43">
        <v>0</v>
      </c>
      <c r="K300" s="35">
        <v>611.86191949620002</v>
      </c>
      <c r="L300" s="35">
        <v>208.55702493959993</v>
      </c>
      <c r="M300" s="44">
        <v>42075.441662076642</v>
      </c>
      <c r="N300" s="32"/>
      <c r="O300" s="34" t="s">
        <v>58</v>
      </c>
      <c r="P300" s="36">
        <v>12321.521182517603</v>
      </c>
      <c r="Q300" s="35">
        <v>7947.0628490148956</v>
      </c>
      <c r="R300" s="35">
        <v>20139.888577610098</v>
      </c>
      <c r="S300" s="35">
        <v>0</v>
      </c>
      <c r="T300" s="44">
        <v>40408.472609142598</v>
      </c>
      <c r="U300" s="32"/>
      <c r="V300" s="34" t="s">
        <v>58</v>
      </c>
      <c r="W300" s="36">
        <v>253.53183768319997</v>
      </c>
      <c r="X300" s="35">
        <v>235.04912374830002</v>
      </c>
      <c r="Y300" s="35">
        <v>3440.5964883421998</v>
      </c>
      <c r="Z300" s="35">
        <v>997.15985875499962</v>
      </c>
      <c r="AA300" s="44">
        <v>4926.3373085286994</v>
      </c>
    </row>
    <row r="301" spans="1:27" ht="12.6" thickBot="1" x14ac:dyDescent="0.3">
      <c r="A301" s="114">
        <v>72</v>
      </c>
      <c r="B301" s="114">
        <v>72</v>
      </c>
      <c r="C301" s="114">
        <v>71</v>
      </c>
      <c r="D301" s="114">
        <v>72</v>
      </c>
      <c r="E301" s="31"/>
      <c r="F301" s="11"/>
      <c r="G301" s="12"/>
      <c r="H301" s="13"/>
      <c r="I301" s="13"/>
      <c r="J301" s="13"/>
      <c r="K301" s="12"/>
      <c r="L301" s="12"/>
      <c r="M301" s="49"/>
      <c r="O301" s="31"/>
      <c r="P301" s="51"/>
      <c r="Q301" s="52"/>
      <c r="R301" s="52"/>
      <c r="S301" s="52"/>
      <c r="T301" s="49"/>
      <c r="V301" s="31"/>
      <c r="W301" s="51"/>
      <c r="X301" s="52"/>
      <c r="Y301" s="52"/>
      <c r="Z301" s="52"/>
      <c r="AA301" s="49"/>
    </row>
    <row r="302" spans="1:27" ht="12.6" thickBot="1" x14ac:dyDescent="0.3">
      <c r="A302" s="153">
        <v>59</v>
      </c>
      <c r="B302" s="153">
        <v>59</v>
      </c>
      <c r="C302" s="114">
        <v>72</v>
      </c>
      <c r="D302" s="153">
        <v>59</v>
      </c>
      <c r="E302" s="53" t="s">
        <v>93</v>
      </c>
      <c r="F302" s="54">
        <v>1065734.7431993862</v>
      </c>
      <c r="G302" s="55">
        <v>1082429.0211061845</v>
      </c>
      <c r="H302" s="56">
        <v>113223.38967801155</v>
      </c>
      <c r="I302" s="56">
        <v>19526.028269187285</v>
      </c>
      <c r="J302" s="56">
        <v>13354.12313994157</v>
      </c>
      <c r="K302" s="55">
        <v>1376027.0290605517</v>
      </c>
      <c r="L302" s="55">
        <v>358587.04622404993</v>
      </c>
      <c r="M302" s="57">
        <v>4028881.3806773121</v>
      </c>
      <c r="N302" s="32"/>
      <c r="O302" s="53" t="s">
        <v>93</v>
      </c>
      <c r="P302" s="54">
        <v>566635.10877705831</v>
      </c>
      <c r="Q302" s="55">
        <v>670797.95660138375</v>
      </c>
      <c r="R302" s="55">
        <v>644889.56876231544</v>
      </c>
      <c r="S302" s="55">
        <v>83371.057431003297</v>
      </c>
      <c r="T302" s="57">
        <v>1965693.6915717612</v>
      </c>
      <c r="U302" s="32"/>
      <c r="V302" s="53" t="s">
        <v>93</v>
      </c>
      <c r="W302" s="54">
        <v>7334.9682481024647</v>
      </c>
      <c r="X302" s="55">
        <v>12773.383941608619</v>
      </c>
      <c r="Y302" s="55">
        <v>297755.52823609114</v>
      </c>
      <c r="Z302" s="55">
        <v>61908.521456206945</v>
      </c>
      <c r="AA302" s="57">
        <v>379772.40188200923</v>
      </c>
    </row>
    <row r="303" spans="1:27" x14ac:dyDescent="0.2">
      <c r="E303" s="58" t="s">
        <v>125</v>
      </c>
      <c r="N303" s="170"/>
      <c r="O303" s="58" t="s">
        <v>125</v>
      </c>
      <c r="V303" s="58" t="s">
        <v>125</v>
      </c>
      <c r="W303" s="60"/>
      <c r="X303" s="18"/>
    </row>
    <row r="304" spans="1:27" x14ac:dyDescent="0.2">
      <c r="F304" s="298">
        <f>F302/$M$302</f>
        <v>0.26452373314108868</v>
      </c>
      <c r="G304" s="298">
        <f t="shared" ref="G304:M304" si="0">G302/$M$302</f>
        <v>0.26866738402812268</v>
      </c>
      <c r="H304" s="298">
        <f t="shared" si="0"/>
        <v>2.8102934531911459E-2</v>
      </c>
      <c r="I304" s="298">
        <f t="shared" si="0"/>
        <v>4.8465135664790115E-3</v>
      </c>
      <c r="J304" s="298">
        <f t="shared" si="0"/>
        <v>3.3145982415835116E-3</v>
      </c>
      <c r="K304" s="298">
        <f t="shared" si="0"/>
        <v>0.34154071541049491</v>
      </c>
      <c r="L304" s="298">
        <f t="shared" si="0"/>
        <v>8.9004121080319909E-2</v>
      </c>
      <c r="M304" s="298">
        <f t="shared" si="0"/>
        <v>1</v>
      </c>
      <c r="O304" s="39"/>
      <c r="P304" s="39"/>
      <c r="Q304" s="39"/>
      <c r="R304" s="39"/>
      <c r="S304" s="39"/>
      <c r="T304" s="39"/>
      <c r="W304" s="39"/>
      <c r="X304" s="39"/>
      <c r="Y304" s="39"/>
      <c r="Z304" s="39"/>
      <c r="AA304" s="39"/>
    </row>
    <row r="305" spans="1:27" ht="12.6" thickBot="1" x14ac:dyDescent="0.3">
      <c r="G305" s="61" t="s">
        <v>164</v>
      </c>
      <c r="M305" s="39"/>
      <c r="O305" s="39"/>
      <c r="P305" s="39"/>
      <c r="Q305" s="39"/>
      <c r="R305" s="39"/>
      <c r="S305" s="39"/>
      <c r="T305" s="39"/>
      <c r="W305" s="39"/>
      <c r="X305" s="39"/>
      <c r="Y305" s="39"/>
      <c r="Z305" s="39"/>
      <c r="AA305" s="39"/>
    </row>
    <row r="306" spans="1:27" ht="13.5" customHeight="1" thickBot="1" x14ac:dyDescent="0.25">
      <c r="D306" s="161"/>
      <c r="E306" s="315" t="s">
        <v>107</v>
      </c>
      <c r="F306" s="317" t="s">
        <v>118</v>
      </c>
      <c r="G306" s="318"/>
      <c r="H306" s="318"/>
      <c r="I306" s="318"/>
      <c r="J306" s="318"/>
      <c r="K306" s="318"/>
      <c r="L306" s="319"/>
      <c r="M306" s="39"/>
      <c r="O306" s="39"/>
      <c r="P306" s="39"/>
      <c r="Q306" s="39"/>
      <c r="R306" s="39"/>
      <c r="S306" s="39"/>
      <c r="T306" s="39"/>
      <c r="W306" s="39"/>
      <c r="X306" s="39"/>
      <c r="Y306" s="39"/>
      <c r="Z306" s="39"/>
      <c r="AA306" s="39"/>
    </row>
    <row r="307" spans="1:27" ht="24.75" customHeight="1" thickBot="1" x14ac:dyDescent="0.3">
      <c r="D307" s="162"/>
      <c r="E307" s="316"/>
      <c r="F307" s="320" t="s">
        <v>115</v>
      </c>
      <c r="G307" s="321"/>
      <c r="H307" s="324" t="s">
        <v>114</v>
      </c>
      <c r="I307" s="325"/>
      <c r="J307" s="320" t="s">
        <v>113</v>
      </c>
      <c r="K307" s="321"/>
      <c r="L307" s="322" t="s">
        <v>91</v>
      </c>
      <c r="M307" s="39"/>
      <c r="O307" s="39"/>
      <c r="P307" s="39"/>
      <c r="Q307" s="39"/>
      <c r="R307" s="39"/>
      <c r="S307" s="39"/>
      <c r="T307" s="39"/>
      <c r="W307" s="39"/>
      <c r="X307" s="39"/>
      <c r="Y307" s="39"/>
      <c r="Z307" s="39"/>
      <c r="AA307" s="39"/>
    </row>
    <row r="308" spans="1:27" ht="13.8" thickBot="1" x14ac:dyDescent="0.3">
      <c r="A308" s="18" t="s">
        <v>111</v>
      </c>
      <c r="B308" s="18" t="s">
        <v>110</v>
      </c>
      <c r="C308" s="18" t="s">
        <v>109</v>
      </c>
      <c r="D308" s="162" t="s">
        <v>108</v>
      </c>
      <c r="E308" s="62"/>
      <c r="F308" s="63" t="s">
        <v>112</v>
      </c>
      <c r="G308" s="64" t="s">
        <v>13</v>
      </c>
      <c r="H308" s="65" t="s">
        <v>112</v>
      </c>
      <c r="I308" s="65" t="s">
        <v>13</v>
      </c>
      <c r="J308" s="65" t="s">
        <v>112</v>
      </c>
      <c r="K308" s="65" t="s">
        <v>13</v>
      </c>
      <c r="L308" s="323"/>
      <c r="M308" s="39"/>
      <c r="O308" s="39"/>
      <c r="P308" s="39"/>
      <c r="Q308" s="39"/>
      <c r="R308" s="39"/>
      <c r="S308" s="39"/>
      <c r="T308" s="39"/>
      <c r="W308" s="39"/>
      <c r="X308" s="39"/>
      <c r="Y308" s="39"/>
      <c r="Z308" s="39"/>
      <c r="AA308" s="39"/>
    </row>
    <row r="309" spans="1:27" ht="12" x14ac:dyDescent="0.25">
      <c r="A309" s="18">
        <v>48</v>
      </c>
      <c r="B309" s="18">
        <v>12</v>
      </c>
      <c r="C309" s="18">
        <v>1</v>
      </c>
      <c r="D309" s="162">
        <v>46</v>
      </c>
      <c r="E309" s="31" t="s">
        <v>106</v>
      </c>
      <c r="F309" s="2">
        <v>26</v>
      </c>
      <c r="G309" s="2">
        <v>1686</v>
      </c>
      <c r="H309" s="2">
        <v>45</v>
      </c>
      <c r="I309" s="2">
        <v>0</v>
      </c>
      <c r="J309" s="2">
        <v>71</v>
      </c>
      <c r="K309" s="2">
        <v>1686</v>
      </c>
      <c r="L309" s="66">
        <v>1757</v>
      </c>
      <c r="M309" s="39"/>
      <c r="O309" s="39"/>
      <c r="P309" s="39"/>
      <c r="Q309" s="39"/>
      <c r="R309" s="39"/>
      <c r="S309" s="39"/>
      <c r="T309" s="39"/>
      <c r="W309" s="39"/>
      <c r="X309" s="39"/>
      <c r="Y309" s="39"/>
      <c r="Z309" s="39"/>
      <c r="AA309" s="39"/>
    </row>
    <row r="310" spans="1:27" x14ac:dyDescent="0.2">
      <c r="A310" s="18">
        <v>11</v>
      </c>
      <c r="B310" s="18">
        <v>11</v>
      </c>
      <c r="C310" s="18">
        <v>2</v>
      </c>
      <c r="D310" s="162">
        <v>11</v>
      </c>
      <c r="E310" s="34" t="s">
        <v>14</v>
      </c>
      <c r="F310" s="35">
        <v>26</v>
      </c>
      <c r="G310" s="35">
        <v>1686</v>
      </c>
      <c r="H310" s="35">
        <v>45</v>
      </c>
      <c r="I310" s="35">
        <v>0</v>
      </c>
      <c r="J310" s="35">
        <v>71</v>
      </c>
      <c r="K310" s="35">
        <v>1686</v>
      </c>
      <c r="L310" s="35">
        <v>1757</v>
      </c>
      <c r="M310" s="39"/>
      <c r="O310" s="39"/>
      <c r="P310" s="39"/>
      <c r="Q310" s="39"/>
      <c r="R310" s="39"/>
      <c r="S310" s="39"/>
      <c r="T310" s="39"/>
      <c r="W310" s="39"/>
      <c r="X310" s="39"/>
      <c r="Y310" s="39"/>
      <c r="Z310" s="39"/>
      <c r="AA310" s="39"/>
    </row>
    <row r="311" spans="1:27" ht="12" x14ac:dyDescent="0.25">
      <c r="A311" s="18">
        <v>60</v>
      </c>
      <c r="B311" s="18">
        <v>60</v>
      </c>
      <c r="C311" s="18">
        <v>3</v>
      </c>
      <c r="D311" s="162">
        <v>60</v>
      </c>
      <c r="E311" s="38"/>
      <c r="F311" s="3"/>
      <c r="G311" s="3"/>
      <c r="H311" s="3"/>
      <c r="I311" s="3"/>
      <c r="J311" s="3"/>
      <c r="K311" s="3"/>
      <c r="L311" s="16"/>
      <c r="M311" s="39"/>
      <c r="O311" s="39"/>
      <c r="P311" s="39"/>
      <c r="Q311" s="39"/>
      <c r="R311" s="39"/>
      <c r="S311" s="39"/>
      <c r="T311" s="39"/>
      <c r="W311" s="39"/>
      <c r="X311" s="39"/>
      <c r="Y311" s="39"/>
      <c r="Z311" s="39"/>
      <c r="AA311" s="39"/>
    </row>
    <row r="312" spans="1:27" ht="12" x14ac:dyDescent="0.25">
      <c r="A312" s="18">
        <v>56</v>
      </c>
      <c r="B312" s="18">
        <v>48</v>
      </c>
      <c r="C312" s="18">
        <v>4</v>
      </c>
      <c r="D312" s="162">
        <v>47</v>
      </c>
      <c r="E312" s="41" t="s">
        <v>105</v>
      </c>
      <c r="F312" s="4">
        <v>0</v>
      </c>
      <c r="G312" s="5">
        <v>4224.54</v>
      </c>
      <c r="H312" s="6">
        <v>0</v>
      </c>
      <c r="I312" s="6">
        <v>170</v>
      </c>
      <c r="J312" s="6">
        <v>0</v>
      </c>
      <c r="K312" s="5">
        <v>4394.54</v>
      </c>
      <c r="L312" s="17">
        <v>4394.54</v>
      </c>
      <c r="M312" s="39"/>
      <c r="O312" s="39"/>
      <c r="P312" s="39"/>
      <c r="Q312" s="39"/>
      <c r="R312" s="39"/>
      <c r="S312" s="39"/>
      <c r="T312" s="39"/>
      <c r="W312" s="39"/>
      <c r="X312" s="39"/>
      <c r="Y312" s="39"/>
      <c r="Z312" s="39"/>
      <c r="AA312" s="39"/>
    </row>
    <row r="313" spans="1:27" x14ac:dyDescent="0.2">
      <c r="A313" s="18">
        <v>7</v>
      </c>
      <c r="B313" s="18">
        <v>45</v>
      </c>
      <c r="C313" s="18">
        <v>5</v>
      </c>
      <c r="D313" s="162">
        <v>7</v>
      </c>
      <c r="E313" s="34" t="s">
        <v>15</v>
      </c>
      <c r="F313" s="35">
        <v>0</v>
      </c>
      <c r="G313" s="35">
        <v>2219.29</v>
      </c>
      <c r="H313" s="35">
        <v>0</v>
      </c>
      <c r="I313" s="35">
        <v>140</v>
      </c>
      <c r="J313" s="35">
        <v>0</v>
      </c>
      <c r="K313" s="35">
        <v>2359.29</v>
      </c>
      <c r="L313" s="35">
        <v>2359.29</v>
      </c>
      <c r="M313" s="39"/>
      <c r="O313" s="39"/>
      <c r="P313" s="39"/>
      <c r="Q313" s="39"/>
      <c r="R313" s="39"/>
      <c r="S313" s="39"/>
      <c r="T313" s="39"/>
      <c r="W313" s="39"/>
      <c r="X313" s="39"/>
      <c r="Y313" s="39"/>
      <c r="Z313" s="39"/>
      <c r="AA313" s="39"/>
    </row>
    <row r="314" spans="1:27" x14ac:dyDescent="0.2">
      <c r="A314" s="18">
        <v>18</v>
      </c>
      <c r="B314" s="18">
        <v>46</v>
      </c>
      <c r="C314" s="18">
        <v>6</v>
      </c>
      <c r="D314" s="162">
        <v>18</v>
      </c>
      <c r="E314" s="34" t="s">
        <v>16</v>
      </c>
      <c r="F314" s="35">
        <v>0</v>
      </c>
      <c r="G314" s="35">
        <v>882.25</v>
      </c>
      <c r="H314" s="35">
        <v>0</v>
      </c>
      <c r="I314" s="35">
        <v>0</v>
      </c>
      <c r="J314" s="35">
        <v>0</v>
      </c>
      <c r="K314" s="35">
        <v>882.25</v>
      </c>
      <c r="L314" s="35">
        <v>882.25</v>
      </c>
      <c r="M314" s="39"/>
      <c r="O314" s="39"/>
      <c r="P314" s="39"/>
      <c r="Q314" s="39"/>
      <c r="R314" s="39"/>
      <c r="S314" s="39"/>
      <c r="T314" s="39"/>
      <c r="W314" s="39"/>
      <c r="X314" s="39"/>
      <c r="Y314" s="39"/>
      <c r="Z314" s="39"/>
      <c r="AA314" s="39"/>
    </row>
    <row r="315" spans="1:27" x14ac:dyDescent="0.2">
      <c r="A315" s="18">
        <v>37</v>
      </c>
      <c r="B315" s="18">
        <v>47</v>
      </c>
      <c r="C315" s="18">
        <v>7</v>
      </c>
      <c r="D315" s="162">
        <v>37</v>
      </c>
      <c r="E315" s="34" t="s">
        <v>17</v>
      </c>
      <c r="F315" s="35">
        <v>0</v>
      </c>
      <c r="G315" s="35">
        <v>1123</v>
      </c>
      <c r="H315" s="35">
        <v>0</v>
      </c>
      <c r="I315" s="35">
        <v>30</v>
      </c>
      <c r="J315" s="35">
        <v>0</v>
      </c>
      <c r="K315" s="35">
        <v>1153</v>
      </c>
      <c r="L315" s="35">
        <v>1153</v>
      </c>
      <c r="M315" s="39"/>
      <c r="O315" s="39"/>
      <c r="P315" s="39"/>
      <c r="Q315" s="39"/>
      <c r="R315" s="39"/>
      <c r="S315" s="39"/>
      <c r="T315" s="39"/>
      <c r="W315" s="39"/>
      <c r="X315" s="39"/>
      <c r="Y315" s="39"/>
      <c r="Z315" s="39"/>
      <c r="AA315" s="39"/>
    </row>
    <row r="316" spans="1:27" ht="12" x14ac:dyDescent="0.25">
      <c r="A316" s="18">
        <v>61</v>
      </c>
      <c r="B316" s="18">
        <v>61</v>
      </c>
      <c r="C316" s="18">
        <v>8</v>
      </c>
      <c r="D316" s="162">
        <v>61</v>
      </c>
      <c r="E316" s="38"/>
      <c r="F316" s="7"/>
      <c r="G316" s="35"/>
      <c r="H316" s="43"/>
      <c r="I316" s="43"/>
      <c r="J316" s="3"/>
      <c r="K316" s="3"/>
      <c r="L316" s="45"/>
      <c r="M316" s="39"/>
      <c r="O316" s="39"/>
      <c r="P316" s="39"/>
      <c r="Q316" s="39"/>
      <c r="R316" s="39"/>
      <c r="S316" s="39"/>
      <c r="T316" s="39"/>
      <c r="W316" s="39"/>
      <c r="X316" s="39"/>
      <c r="Y316" s="39"/>
      <c r="Z316" s="39"/>
      <c r="AA316" s="39"/>
    </row>
    <row r="317" spans="1:27" ht="12" x14ac:dyDescent="0.25">
      <c r="A317" s="18">
        <v>50</v>
      </c>
      <c r="B317" s="18">
        <v>20</v>
      </c>
      <c r="C317" s="18">
        <v>9</v>
      </c>
      <c r="D317" s="162">
        <v>48</v>
      </c>
      <c r="E317" s="41" t="s">
        <v>104</v>
      </c>
      <c r="F317" s="4">
        <v>8</v>
      </c>
      <c r="G317" s="5">
        <v>4028.6</v>
      </c>
      <c r="H317" s="6">
        <v>37</v>
      </c>
      <c r="I317" s="6">
        <v>509</v>
      </c>
      <c r="J317" s="6">
        <v>45</v>
      </c>
      <c r="K317" s="5">
        <v>4537.6000000000004</v>
      </c>
      <c r="L317" s="17">
        <v>4582.6000000000004</v>
      </c>
      <c r="M317" s="39"/>
      <c r="O317" s="39"/>
      <c r="P317" s="39"/>
      <c r="Q317" s="39"/>
      <c r="R317" s="39"/>
      <c r="S317" s="39"/>
      <c r="T317" s="39"/>
      <c r="W317" s="39"/>
      <c r="X317" s="39"/>
      <c r="Y317" s="39"/>
      <c r="Z317" s="39"/>
      <c r="AA317" s="39"/>
    </row>
    <row r="318" spans="1:27" x14ac:dyDescent="0.2">
      <c r="A318" s="18">
        <v>1</v>
      </c>
      <c r="B318" s="18">
        <v>17</v>
      </c>
      <c r="C318" s="18">
        <v>10</v>
      </c>
      <c r="D318" s="162">
        <v>1</v>
      </c>
      <c r="E318" s="34" t="s">
        <v>18</v>
      </c>
      <c r="F318" s="35">
        <v>0</v>
      </c>
      <c r="G318" s="35">
        <v>983.43000000000006</v>
      </c>
      <c r="H318" s="35">
        <v>0</v>
      </c>
      <c r="I318" s="35">
        <v>0</v>
      </c>
      <c r="J318" s="35">
        <v>0</v>
      </c>
      <c r="K318" s="35">
        <v>983.43000000000006</v>
      </c>
      <c r="L318" s="35">
        <v>983.43000000000006</v>
      </c>
      <c r="M318" s="39"/>
      <c r="O318" s="39"/>
      <c r="P318" s="39"/>
      <c r="Q318" s="39"/>
      <c r="R318" s="39"/>
      <c r="S318" s="39"/>
      <c r="T318" s="39"/>
      <c r="W318" s="39"/>
      <c r="X318" s="39"/>
      <c r="Y318" s="39"/>
      <c r="Z318" s="39"/>
      <c r="AA318" s="39"/>
    </row>
    <row r="319" spans="1:27" x14ac:dyDescent="0.2">
      <c r="A319" s="18">
        <v>17</v>
      </c>
      <c r="B319" s="18">
        <v>18</v>
      </c>
      <c r="C319" s="18">
        <v>11</v>
      </c>
      <c r="D319" s="162">
        <v>17</v>
      </c>
      <c r="E319" s="34" t="s">
        <v>19</v>
      </c>
      <c r="F319" s="35">
        <v>0</v>
      </c>
      <c r="G319" s="35">
        <v>1716.27</v>
      </c>
      <c r="H319" s="35">
        <v>32</v>
      </c>
      <c r="I319" s="35">
        <v>124</v>
      </c>
      <c r="J319" s="35">
        <v>32</v>
      </c>
      <c r="K319" s="35">
        <v>1840.27</v>
      </c>
      <c r="L319" s="35">
        <v>1872.27</v>
      </c>
      <c r="M319" s="39"/>
      <c r="O319" s="39"/>
      <c r="P319" s="39"/>
      <c r="Q319" s="39"/>
      <c r="R319" s="39"/>
      <c r="S319" s="39"/>
      <c r="T319" s="39"/>
      <c r="W319" s="39"/>
      <c r="X319" s="39"/>
      <c r="Y319" s="39"/>
      <c r="Z319" s="39"/>
      <c r="AA319" s="39"/>
    </row>
    <row r="320" spans="1:27" x14ac:dyDescent="0.2">
      <c r="A320" s="18">
        <v>23</v>
      </c>
      <c r="B320" s="18">
        <v>19</v>
      </c>
      <c r="C320" s="18">
        <v>12</v>
      </c>
      <c r="D320" s="162">
        <v>23</v>
      </c>
      <c r="E320" s="34" t="s">
        <v>20</v>
      </c>
      <c r="F320" s="35">
        <v>8</v>
      </c>
      <c r="G320" s="35">
        <v>1328.9</v>
      </c>
      <c r="H320" s="35">
        <v>5</v>
      </c>
      <c r="I320" s="35">
        <v>385</v>
      </c>
      <c r="J320" s="35">
        <v>13</v>
      </c>
      <c r="K320" s="35">
        <v>1713.9</v>
      </c>
      <c r="L320" s="35">
        <v>1726.9</v>
      </c>
      <c r="M320" s="39"/>
      <c r="O320" s="39"/>
      <c r="P320" s="39"/>
      <c r="Q320" s="39"/>
      <c r="R320" s="39"/>
      <c r="S320" s="39"/>
      <c r="T320" s="39"/>
      <c r="W320" s="39"/>
      <c r="X320" s="39"/>
      <c r="Y320" s="39"/>
      <c r="Z320" s="39"/>
      <c r="AA320" s="39"/>
    </row>
    <row r="321" spans="1:27" ht="12" x14ac:dyDescent="0.25">
      <c r="A321" s="18">
        <v>62</v>
      </c>
      <c r="B321" s="18">
        <v>62</v>
      </c>
      <c r="C321" s="18">
        <v>13</v>
      </c>
      <c r="D321" s="162">
        <v>62</v>
      </c>
      <c r="E321" s="38"/>
      <c r="F321" s="7"/>
      <c r="G321" s="3"/>
      <c r="H321" s="8"/>
      <c r="I321" s="8"/>
      <c r="J321" s="3"/>
      <c r="K321" s="3"/>
      <c r="L321" s="45"/>
      <c r="M321" s="39"/>
      <c r="O321" s="39"/>
      <c r="P321" s="39"/>
      <c r="Q321" s="39"/>
      <c r="R321" s="39"/>
      <c r="S321" s="39"/>
      <c r="T321" s="39"/>
      <c r="W321" s="39"/>
      <c r="X321" s="39"/>
      <c r="Y321" s="39"/>
      <c r="Z321" s="39"/>
      <c r="AA321" s="39"/>
    </row>
    <row r="322" spans="1:27" ht="12" x14ac:dyDescent="0.25">
      <c r="A322" s="18">
        <v>51</v>
      </c>
      <c r="B322" s="18">
        <v>25</v>
      </c>
      <c r="C322" s="18">
        <v>14</v>
      </c>
      <c r="D322" s="162">
        <v>49</v>
      </c>
      <c r="E322" s="31" t="s">
        <v>103</v>
      </c>
      <c r="F322" s="9">
        <v>63.5</v>
      </c>
      <c r="G322" s="2">
        <v>4412.26</v>
      </c>
      <c r="H322" s="10">
        <v>0</v>
      </c>
      <c r="I322" s="10">
        <v>85</v>
      </c>
      <c r="J322" s="2">
        <v>63.5</v>
      </c>
      <c r="K322" s="2">
        <v>4497.26</v>
      </c>
      <c r="L322" s="47">
        <v>4560.76</v>
      </c>
      <c r="M322" s="39"/>
      <c r="O322" s="39"/>
      <c r="P322" s="39"/>
      <c r="Q322" s="39"/>
      <c r="R322" s="39"/>
      <c r="S322" s="39"/>
      <c r="T322" s="39"/>
      <c r="W322" s="39"/>
      <c r="X322" s="39"/>
      <c r="Y322" s="39"/>
      <c r="Z322" s="39"/>
      <c r="AA322" s="39"/>
    </row>
    <row r="323" spans="1:27" x14ac:dyDescent="0.2">
      <c r="A323" s="18">
        <v>5</v>
      </c>
      <c r="B323" s="18">
        <v>21</v>
      </c>
      <c r="C323" s="18">
        <v>15</v>
      </c>
      <c r="D323" s="162">
        <v>5</v>
      </c>
      <c r="E323" s="34" t="s">
        <v>21</v>
      </c>
      <c r="F323" s="35">
        <v>10</v>
      </c>
      <c r="G323" s="35">
        <v>1477.55</v>
      </c>
      <c r="H323" s="35">
        <v>0</v>
      </c>
      <c r="I323" s="35">
        <v>40</v>
      </c>
      <c r="J323" s="35">
        <v>10</v>
      </c>
      <c r="K323" s="35">
        <v>1517.55</v>
      </c>
      <c r="L323" s="35">
        <v>1527.55</v>
      </c>
      <c r="M323" s="39"/>
      <c r="O323" s="39"/>
      <c r="P323" s="39"/>
      <c r="Q323" s="39"/>
      <c r="R323" s="39"/>
      <c r="S323" s="39"/>
      <c r="T323" s="39"/>
      <c r="W323" s="39"/>
      <c r="X323" s="39"/>
      <c r="Y323" s="39"/>
      <c r="Z323" s="39"/>
      <c r="AA323" s="39"/>
    </row>
    <row r="324" spans="1:27" x14ac:dyDescent="0.2">
      <c r="A324" s="18">
        <v>22</v>
      </c>
      <c r="B324" s="18">
        <v>22</v>
      </c>
      <c r="C324" s="18">
        <v>16</v>
      </c>
      <c r="D324" s="162">
        <v>22</v>
      </c>
      <c r="E324" s="34" t="s">
        <v>22</v>
      </c>
      <c r="F324" s="35">
        <v>17</v>
      </c>
      <c r="G324" s="35">
        <v>957.51</v>
      </c>
      <c r="H324" s="35">
        <v>0</v>
      </c>
      <c r="I324" s="35">
        <v>0</v>
      </c>
      <c r="J324" s="35">
        <v>17</v>
      </c>
      <c r="K324" s="35">
        <v>957.51</v>
      </c>
      <c r="L324" s="35">
        <v>974.51</v>
      </c>
      <c r="M324" s="39"/>
      <c r="O324" s="39"/>
      <c r="P324" s="39"/>
      <c r="Q324" s="39"/>
      <c r="R324" s="39"/>
      <c r="S324" s="39"/>
      <c r="T324" s="39"/>
      <c r="W324" s="39"/>
      <c r="X324" s="39"/>
      <c r="Y324" s="39"/>
      <c r="Z324" s="39"/>
      <c r="AA324" s="39"/>
    </row>
    <row r="325" spans="1:27" x14ac:dyDescent="0.2">
      <c r="A325" s="18">
        <v>25</v>
      </c>
      <c r="B325" s="18">
        <v>23</v>
      </c>
      <c r="C325" s="18">
        <v>17</v>
      </c>
      <c r="D325" s="162">
        <v>25</v>
      </c>
      <c r="E325" s="34" t="s">
        <v>23</v>
      </c>
      <c r="F325" s="35">
        <v>0</v>
      </c>
      <c r="G325" s="35">
        <v>1408.7</v>
      </c>
      <c r="H325" s="35">
        <v>0</v>
      </c>
      <c r="I325" s="35">
        <v>45</v>
      </c>
      <c r="J325" s="35">
        <v>0</v>
      </c>
      <c r="K325" s="35">
        <v>1453.7</v>
      </c>
      <c r="L325" s="35">
        <v>1453.7</v>
      </c>
      <c r="M325" s="39"/>
      <c r="O325" s="39"/>
      <c r="P325" s="39"/>
      <c r="Q325" s="39"/>
      <c r="R325" s="39"/>
      <c r="S325" s="39"/>
      <c r="T325" s="39"/>
      <c r="W325" s="39"/>
      <c r="X325" s="39"/>
      <c r="Y325" s="39"/>
      <c r="Z325" s="39"/>
      <c r="AA325" s="39"/>
    </row>
    <row r="326" spans="1:27" x14ac:dyDescent="0.2">
      <c r="A326" s="18">
        <v>44</v>
      </c>
      <c r="B326" s="18">
        <v>24</v>
      </c>
      <c r="C326" s="18">
        <v>18</v>
      </c>
      <c r="D326" s="162">
        <v>44</v>
      </c>
      <c r="E326" s="34" t="s">
        <v>24</v>
      </c>
      <c r="F326" s="35">
        <v>36.5</v>
      </c>
      <c r="G326" s="35">
        <v>568.5</v>
      </c>
      <c r="H326" s="35">
        <v>0</v>
      </c>
      <c r="I326" s="35">
        <v>0</v>
      </c>
      <c r="J326" s="35">
        <v>36.5</v>
      </c>
      <c r="K326" s="35">
        <v>568.5</v>
      </c>
      <c r="L326" s="35">
        <v>605</v>
      </c>
      <c r="M326" s="39"/>
      <c r="O326" s="39"/>
      <c r="P326" s="39"/>
      <c r="Q326" s="39"/>
      <c r="R326" s="39"/>
      <c r="S326" s="39"/>
      <c r="T326" s="39"/>
      <c r="W326" s="39"/>
      <c r="X326" s="39"/>
      <c r="Y326" s="39"/>
      <c r="Z326" s="39"/>
      <c r="AA326" s="39"/>
    </row>
    <row r="327" spans="1:27" ht="12" x14ac:dyDescent="0.25">
      <c r="A327" s="18">
        <v>63</v>
      </c>
      <c r="B327" s="18">
        <v>63</v>
      </c>
      <c r="C327" s="18">
        <v>19</v>
      </c>
      <c r="D327" s="162">
        <v>63</v>
      </c>
      <c r="E327" s="31"/>
      <c r="F327" s="11"/>
      <c r="G327" s="12"/>
      <c r="H327" s="13"/>
      <c r="I327" s="13"/>
      <c r="J327" s="12"/>
      <c r="K327" s="12"/>
      <c r="L327" s="49"/>
      <c r="M327" s="39"/>
      <c r="O327" s="39"/>
      <c r="P327" s="39"/>
      <c r="Q327" s="39"/>
      <c r="R327" s="39"/>
      <c r="S327" s="39"/>
      <c r="T327" s="39"/>
      <c r="W327" s="39"/>
      <c r="X327" s="39"/>
      <c r="Y327" s="39"/>
      <c r="Z327" s="39"/>
      <c r="AA327" s="39"/>
    </row>
    <row r="328" spans="1:27" ht="12" x14ac:dyDescent="0.25">
      <c r="A328" s="18">
        <v>52</v>
      </c>
      <c r="B328" s="18">
        <v>29</v>
      </c>
      <c r="C328" s="18">
        <v>20</v>
      </c>
      <c r="D328" s="162">
        <v>50</v>
      </c>
      <c r="E328" s="41" t="s">
        <v>102</v>
      </c>
      <c r="F328" s="4">
        <v>3</v>
      </c>
      <c r="G328" s="5">
        <v>3318.55</v>
      </c>
      <c r="H328" s="6">
        <v>0</v>
      </c>
      <c r="I328" s="6">
        <v>0</v>
      </c>
      <c r="J328" s="6">
        <v>3</v>
      </c>
      <c r="K328" s="5">
        <v>3318.55</v>
      </c>
      <c r="L328" s="17">
        <v>3321.55</v>
      </c>
      <c r="M328" s="39"/>
      <c r="O328" s="39"/>
      <c r="P328" s="39"/>
      <c r="Q328" s="39"/>
      <c r="R328" s="39"/>
      <c r="S328" s="39"/>
      <c r="T328" s="39"/>
      <c r="W328" s="39"/>
      <c r="X328" s="39"/>
      <c r="Y328" s="39"/>
      <c r="Z328" s="39"/>
      <c r="AA328" s="39"/>
    </row>
    <row r="329" spans="1:27" x14ac:dyDescent="0.2">
      <c r="A329" s="18">
        <v>2</v>
      </c>
      <c r="B329" s="18">
        <v>26</v>
      </c>
      <c r="C329" s="18">
        <v>21</v>
      </c>
      <c r="D329" s="162">
        <v>2</v>
      </c>
      <c r="E329" s="34" t="s">
        <v>25</v>
      </c>
      <c r="F329" s="35">
        <v>0</v>
      </c>
      <c r="G329" s="35">
        <v>466.65000000000003</v>
      </c>
      <c r="H329" s="35">
        <v>0</v>
      </c>
      <c r="I329" s="35">
        <v>0</v>
      </c>
      <c r="J329" s="35">
        <v>0</v>
      </c>
      <c r="K329" s="35">
        <v>466.65000000000003</v>
      </c>
      <c r="L329" s="35">
        <v>466.65000000000003</v>
      </c>
      <c r="M329" s="39"/>
      <c r="O329" s="39"/>
      <c r="P329" s="39"/>
      <c r="Q329" s="39"/>
      <c r="R329" s="39"/>
      <c r="S329" s="39"/>
      <c r="T329" s="39"/>
      <c r="W329" s="39"/>
      <c r="X329" s="39"/>
      <c r="Y329" s="39"/>
      <c r="Z329" s="39"/>
      <c r="AA329" s="39"/>
    </row>
    <row r="330" spans="1:27" x14ac:dyDescent="0.2">
      <c r="A330" s="18">
        <v>16</v>
      </c>
      <c r="B330" s="18">
        <v>27</v>
      </c>
      <c r="C330" s="18">
        <v>22</v>
      </c>
      <c r="D330" s="162">
        <v>16</v>
      </c>
      <c r="E330" s="34" t="s">
        <v>26</v>
      </c>
      <c r="F330" s="35">
        <v>0</v>
      </c>
      <c r="G330" s="35">
        <v>1182.1999999999998</v>
      </c>
      <c r="H330" s="35">
        <v>0</v>
      </c>
      <c r="I330" s="35">
        <v>0</v>
      </c>
      <c r="J330" s="35">
        <v>0</v>
      </c>
      <c r="K330" s="35">
        <v>1182.1999999999998</v>
      </c>
      <c r="L330" s="35">
        <v>1182.1999999999998</v>
      </c>
      <c r="M330" s="39"/>
      <c r="O330" s="39"/>
      <c r="P330" s="39"/>
      <c r="Q330" s="39"/>
      <c r="R330" s="39"/>
      <c r="S330" s="39"/>
      <c r="T330" s="39"/>
      <c r="W330" s="39"/>
      <c r="X330" s="39"/>
      <c r="Y330" s="39"/>
      <c r="Z330" s="39"/>
      <c r="AA330" s="39"/>
    </row>
    <row r="331" spans="1:27" x14ac:dyDescent="0.2">
      <c r="A331" s="18">
        <v>30</v>
      </c>
      <c r="B331" s="18">
        <v>28</v>
      </c>
      <c r="C331" s="18">
        <v>23</v>
      </c>
      <c r="D331" s="162">
        <v>30</v>
      </c>
      <c r="E331" s="34" t="s">
        <v>27</v>
      </c>
      <c r="F331" s="35">
        <v>3</v>
      </c>
      <c r="G331" s="35">
        <v>1669.7</v>
      </c>
      <c r="H331" s="35">
        <v>0</v>
      </c>
      <c r="I331" s="35">
        <v>0</v>
      </c>
      <c r="J331" s="35">
        <v>3</v>
      </c>
      <c r="K331" s="35">
        <v>1669.7</v>
      </c>
      <c r="L331" s="35">
        <v>1672.7</v>
      </c>
      <c r="M331" s="39"/>
      <c r="O331" s="39"/>
      <c r="P331" s="39"/>
      <c r="Q331" s="39"/>
      <c r="R331" s="39"/>
      <c r="S331" s="39"/>
      <c r="T331" s="39"/>
      <c r="W331" s="39"/>
      <c r="X331" s="39"/>
      <c r="Y331" s="39"/>
      <c r="Z331" s="39"/>
      <c r="AA331" s="39"/>
    </row>
    <row r="332" spans="1:27" ht="12" x14ac:dyDescent="0.25">
      <c r="A332" s="18">
        <v>64</v>
      </c>
      <c r="B332" s="18">
        <v>64</v>
      </c>
      <c r="C332" s="18">
        <v>24</v>
      </c>
      <c r="D332" s="162">
        <v>64</v>
      </c>
      <c r="E332" s="38"/>
      <c r="F332" s="7"/>
      <c r="G332" s="3"/>
      <c r="H332" s="8"/>
      <c r="I332" s="8"/>
      <c r="J332" s="3"/>
      <c r="K332" s="3"/>
      <c r="L332" s="45"/>
      <c r="M332" s="39"/>
      <c r="O332" s="39"/>
      <c r="P332" s="39"/>
      <c r="Q332" s="39"/>
      <c r="R332" s="39"/>
      <c r="S332" s="39"/>
      <c r="T332" s="39"/>
      <c r="W332" s="39"/>
      <c r="X332" s="39"/>
      <c r="Y332" s="39"/>
      <c r="Z332" s="39"/>
      <c r="AA332" s="39"/>
    </row>
    <row r="333" spans="1:27" ht="12" x14ac:dyDescent="0.25">
      <c r="A333" s="18">
        <v>57</v>
      </c>
      <c r="B333" s="18">
        <v>53</v>
      </c>
      <c r="C333" s="18">
        <v>25</v>
      </c>
      <c r="D333" s="162">
        <v>51</v>
      </c>
      <c r="E333" s="41" t="s">
        <v>101</v>
      </c>
      <c r="F333" s="4">
        <v>0</v>
      </c>
      <c r="G333" s="5">
        <v>558.77</v>
      </c>
      <c r="H333" s="6">
        <v>0</v>
      </c>
      <c r="I333" s="6">
        <v>20</v>
      </c>
      <c r="J333" s="2">
        <v>0</v>
      </c>
      <c r="K333" s="2">
        <v>578.77</v>
      </c>
      <c r="L333" s="47">
        <v>578.77</v>
      </c>
      <c r="M333" s="39"/>
      <c r="O333" s="39"/>
      <c r="P333" s="39"/>
      <c r="Q333" s="39"/>
      <c r="R333" s="39"/>
      <c r="S333" s="39"/>
      <c r="T333" s="39"/>
      <c r="W333" s="39"/>
      <c r="X333" s="39"/>
      <c r="Y333" s="39"/>
      <c r="Z333" s="39"/>
      <c r="AA333" s="39"/>
    </row>
    <row r="334" spans="1:27" x14ac:dyDescent="0.2">
      <c r="A334" s="18">
        <v>19</v>
      </c>
      <c r="B334" s="18">
        <v>49</v>
      </c>
      <c r="C334" s="18">
        <v>26</v>
      </c>
      <c r="D334" s="162">
        <v>19</v>
      </c>
      <c r="E334" s="34" t="s">
        <v>28</v>
      </c>
      <c r="F334" s="35">
        <v>0</v>
      </c>
      <c r="G334" s="35">
        <v>15</v>
      </c>
      <c r="H334" s="35">
        <v>0</v>
      </c>
      <c r="I334" s="35">
        <v>0</v>
      </c>
      <c r="J334" s="35">
        <v>0</v>
      </c>
      <c r="K334" s="35">
        <v>15</v>
      </c>
      <c r="L334" s="35">
        <v>15</v>
      </c>
      <c r="M334" s="39"/>
      <c r="O334" s="39"/>
      <c r="P334" s="39"/>
      <c r="Q334" s="39"/>
      <c r="R334" s="39"/>
      <c r="S334" s="39"/>
      <c r="T334" s="39"/>
      <c r="W334" s="39"/>
      <c r="X334" s="39"/>
      <c r="Y334" s="39"/>
      <c r="Z334" s="39"/>
      <c r="AA334" s="39"/>
    </row>
    <row r="335" spans="1:27" x14ac:dyDescent="0.2">
      <c r="A335" s="18">
        <v>24</v>
      </c>
      <c r="B335" s="18">
        <v>50</v>
      </c>
      <c r="C335" s="18">
        <v>27</v>
      </c>
      <c r="D335" s="162">
        <v>24</v>
      </c>
      <c r="E335" s="34" t="s">
        <v>29</v>
      </c>
      <c r="F335" s="35">
        <v>0</v>
      </c>
      <c r="G335" s="35">
        <v>176.25</v>
      </c>
      <c r="H335" s="35">
        <v>0</v>
      </c>
      <c r="I335" s="35">
        <v>0</v>
      </c>
      <c r="J335" s="35">
        <v>0</v>
      </c>
      <c r="K335" s="35">
        <v>176.25</v>
      </c>
      <c r="L335" s="35">
        <v>176.25</v>
      </c>
      <c r="M335" s="39"/>
      <c r="O335" s="39"/>
      <c r="P335" s="39"/>
      <c r="Q335" s="39"/>
      <c r="R335" s="39"/>
      <c r="S335" s="39"/>
      <c r="T335" s="39"/>
      <c r="W335" s="39"/>
      <c r="X335" s="39"/>
      <c r="Y335" s="39"/>
      <c r="Z335" s="39"/>
      <c r="AA335" s="39"/>
    </row>
    <row r="336" spans="1:27" x14ac:dyDescent="0.2">
      <c r="A336" s="18">
        <v>26</v>
      </c>
      <c r="B336" s="18">
        <v>51</v>
      </c>
      <c r="C336" s="18">
        <v>28</v>
      </c>
      <c r="D336" s="162">
        <v>26</v>
      </c>
      <c r="E336" s="34" t="s">
        <v>30</v>
      </c>
      <c r="F336" s="35">
        <v>0</v>
      </c>
      <c r="G336" s="35">
        <v>93.5</v>
      </c>
      <c r="H336" s="35">
        <v>0</v>
      </c>
      <c r="I336" s="35">
        <v>0</v>
      </c>
      <c r="J336" s="35">
        <v>0</v>
      </c>
      <c r="K336" s="35">
        <v>93.5</v>
      </c>
      <c r="L336" s="35">
        <v>93.5</v>
      </c>
      <c r="M336" s="39"/>
      <c r="O336" s="39"/>
      <c r="P336" s="39"/>
      <c r="Q336" s="39"/>
      <c r="R336" s="39"/>
      <c r="S336" s="39"/>
      <c r="T336" s="39"/>
      <c r="W336" s="39"/>
      <c r="X336" s="39"/>
      <c r="Y336" s="39"/>
      <c r="Z336" s="39"/>
      <c r="AA336" s="39"/>
    </row>
    <row r="337" spans="1:27" x14ac:dyDescent="0.2">
      <c r="A337" s="18">
        <v>43</v>
      </c>
      <c r="B337" s="18">
        <v>52</v>
      </c>
      <c r="C337" s="18">
        <v>29</v>
      </c>
      <c r="D337" s="162">
        <v>43</v>
      </c>
      <c r="E337" s="34" t="s">
        <v>31</v>
      </c>
      <c r="F337" s="35">
        <v>0</v>
      </c>
      <c r="G337" s="35">
        <v>274.02</v>
      </c>
      <c r="H337" s="35">
        <v>0</v>
      </c>
      <c r="I337" s="35">
        <v>20</v>
      </c>
      <c r="J337" s="35">
        <v>0</v>
      </c>
      <c r="K337" s="35">
        <v>294.02</v>
      </c>
      <c r="L337" s="35">
        <v>294.02</v>
      </c>
      <c r="M337" s="39"/>
      <c r="O337" s="39"/>
      <c r="P337" s="39"/>
      <c r="Q337" s="39"/>
      <c r="R337" s="39"/>
      <c r="S337" s="39"/>
      <c r="T337" s="39"/>
      <c r="W337" s="39"/>
      <c r="X337" s="39"/>
      <c r="Y337" s="39"/>
      <c r="Z337" s="39"/>
      <c r="AA337" s="39"/>
    </row>
    <row r="338" spans="1:27" ht="12" x14ac:dyDescent="0.25">
      <c r="A338" s="18">
        <v>65</v>
      </c>
      <c r="B338" s="18">
        <v>65</v>
      </c>
      <c r="C338" s="18">
        <v>30</v>
      </c>
      <c r="D338" s="162">
        <v>65</v>
      </c>
      <c r="E338" s="31"/>
      <c r="F338" s="11"/>
      <c r="G338" s="13"/>
      <c r="H338" s="13"/>
      <c r="I338" s="13"/>
      <c r="J338" s="12"/>
      <c r="K338" s="12"/>
      <c r="L338" s="49"/>
      <c r="M338" s="39"/>
      <c r="O338" s="39"/>
      <c r="P338" s="39"/>
      <c r="Q338" s="39"/>
      <c r="R338" s="39"/>
      <c r="S338" s="39"/>
      <c r="T338" s="39"/>
      <c r="W338" s="39"/>
      <c r="X338" s="39"/>
      <c r="Y338" s="39"/>
      <c r="Z338" s="39"/>
      <c r="AA338" s="39"/>
    </row>
    <row r="339" spans="1:27" ht="12" x14ac:dyDescent="0.25">
      <c r="A339" s="18">
        <v>46</v>
      </c>
      <c r="B339" s="18">
        <v>7</v>
      </c>
      <c r="C339" s="18">
        <v>31</v>
      </c>
      <c r="D339" s="162">
        <v>52</v>
      </c>
      <c r="E339" s="41" t="s">
        <v>100</v>
      </c>
      <c r="F339" s="4">
        <v>3478.5</v>
      </c>
      <c r="G339" s="5">
        <v>8318.35</v>
      </c>
      <c r="H339" s="6">
        <v>135</v>
      </c>
      <c r="I339" s="6">
        <v>812</v>
      </c>
      <c r="J339" s="5">
        <v>3613.5</v>
      </c>
      <c r="K339" s="5">
        <v>9130.35</v>
      </c>
      <c r="L339" s="17">
        <v>12743.85</v>
      </c>
      <c r="M339" s="39"/>
      <c r="O339" s="39"/>
      <c r="P339" s="39"/>
      <c r="Q339" s="39"/>
      <c r="R339" s="39"/>
      <c r="S339" s="39"/>
      <c r="T339" s="39"/>
      <c r="W339" s="39"/>
      <c r="X339" s="39"/>
      <c r="Y339" s="39"/>
      <c r="Z339" s="39"/>
      <c r="AA339" s="39"/>
    </row>
    <row r="340" spans="1:27" x14ac:dyDescent="0.2">
      <c r="A340" s="18">
        <v>13</v>
      </c>
      <c r="B340" s="18">
        <v>1</v>
      </c>
      <c r="C340" s="18">
        <v>32</v>
      </c>
      <c r="D340" s="162">
        <v>13</v>
      </c>
      <c r="E340" s="34" t="s">
        <v>32</v>
      </c>
      <c r="F340" s="35">
        <v>31</v>
      </c>
      <c r="G340" s="35">
        <v>279</v>
      </c>
      <c r="H340" s="35">
        <v>0</v>
      </c>
      <c r="I340" s="35">
        <v>0</v>
      </c>
      <c r="J340" s="35">
        <v>31</v>
      </c>
      <c r="K340" s="35">
        <v>279</v>
      </c>
      <c r="L340" s="35">
        <v>310</v>
      </c>
      <c r="M340" s="39"/>
      <c r="O340" s="39"/>
      <c r="P340" s="39"/>
      <c r="Q340" s="39"/>
      <c r="R340" s="39"/>
      <c r="S340" s="39"/>
      <c r="T340" s="39"/>
      <c r="W340" s="39"/>
      <c r="X340" s="39"/>
      <c r="Y340" s="39"/>
      <c r="Z340" s="39"/>
      <c r="AA340" s="39"/>
    </row>
    <row r="341" spans="1:27" x14ac:dyDescent="0.2">
      <c r="A341" s="18">
        <v>15</v>
      </c>
      <c r="B341" s="18">
        <v>2</v>
      </c>
      <c r="C341" s="18">
        <v>33</v>
      </c>
      <c r="D341" s="162">
        <v>15</v>
      </c>
      <c r="E341" s="34" t="s">
        <v>33</v>
      </c>
      <c r="F341" s="35">
        <v>0</v>
      </c>
      <c r="G341" s="35">
        <v>1206.7</v>
      </c>
      <c r="H341" s="35">
        <v>0</v>
      </c>
      <c r="I341" s="35">
        <v>0</v>
      </c>
      <c r="J341" s="35">
        <v>0</v>
      </c>
      <c r="K341" s="35">
        <v>1206.7</v>
      </c>
      <c r="L341" s="35">
        <v>1206.7</v>
      </c>
      <c r="M341" s="39"/>
      <c r="O341" s="39"/>
      <c r="P341" s="39"/>
      <c r="Q341" s="39"/>
      <c r="R341" s="39"/>
      <c r="S341" s="39"/>
      <c r="T341" s="39"/>
      <c r="W341" s="39"/>
      <c r="X341" s="39"/>
      <c r="Y341" s="39"/>
      <c r="Z341" s="39"/>
      <c r="AA341" s="39"/>
    </row>
    <row r="342" spans="1:27" x14ac:dyDescent="0.2">
      <c r="A342" s="18">
        <v>27</v>
      </c>
      <c r="B342" s="18">
        <v>3</v>
      </c>
      <c r="C342" s="18">
        <v>34</v>
      </c>
      <c r="D342" s="162">
        <v>27</v>
      </c>
      <c r="E342" s="34" t="s">
        <v>34</v>
      </c>
      <c r="F342" s="35">
        <v>3447.5</v>
      </c>
      <c r="G342" s="35">
        <v>2149.25</v>
      </c>
      <c r="H342" s="35">
        <v>135</v>
      </c>
      <c r="I342" s="35">
        <v>812</v>
      </c>
      <c r="J342" s="35">
        <v>3582.5</v>
      </c>
      <c r="K342" s="35">
        <v>2961.25</v>
      </c>
      <c r="L342" s="35">
        <v>6543.75</v>
      </c>
      <c r="M342" s="39"/>
      <c r="O342" s="39"/>
      <c r="P342" s="39"/>
      <c r="Q342" s="39"/>
      <c r="R342" s="39"/>
      <c r="S342" s="39"/>
      <c r="T342" s="39"/>
      <c r="W342" s="39"/>
      <c r="X342" s="39"/>
      <c r="Y342" s="39"/>
      <c r="Z342" s="39"/>
      <c r="AA342" s="39"/>
    </row>
    <row r="343" spans="1:27" x14ac:dyDescent="0.2">
      <c r="A343" s="18">
        <v>31</v>
      </c>
      <c r="B343" s="18">
        <v>4</v>
      </c>
      <c r="C343" s="18">
        <v>35</v>
      </c>
      <c r="D343" s="162">
        <v>31</v>
      </c>
      <c r="E343" s="34" t="s">
        <v>35</v>
      </c>
      <c r="F343" s="35">
        <v>0</v>
      </c>
      <c r="G343" s="35">
        <v>1854.4</v>
      </c>
      <c r="H343" s="35">
        <v>0</v>
      </c>
      <c r="I343" s="35">
        <v>0</v>
      </c>
      <c r="J343" s="35">
        <v>0</v>
      </c>
      <c r="K343" s="35">
        <v>1854.4</v>
      </c>
      <c r="L343" s="35">
        <v>1854.4</v>
      </c>
      <c r="M343" s="39"/>
      <c r="O343" s="39"/>
      <c r="P343" s="39"/>
      <c r="Q343" s="39"/>
      <c r="R343" s="39"/>
      <c r="S343" s="39"/>
      <c r="T343" s="39"/>
      <c r="W343" s="39"/>
      <c r="X343" s="39"/>
      <c r="Y343" s="39"/>
      <c r="Z343" s="39"/>
      <c r="AA343" s="39"/>
    </row>
    <row r="344" spans="1:27" x14ac:dyDescent="0.2">
      <c r="A344" s="18">
        <v>32</v>
      </c>
      <c r="B344" s="18">
        <v>5</v>
      </c>
      <c r="C344" s="18">
        <v>36</v>
      </c>
      <c r="D344" s="162">
        <v>32</v>
      </c>
      <c r="E344" s="34" t="s">
        <v>36</v>
      </c>
      <c r="F344" s="35">
        <v>0</v>
      </c>
      <c r="G344" s="35">
        <v>1245</v>
      </c>
      <c r="H344" s="35">
        <v>0</v>
      </c>
      <c r="I344" s="35">
        <v>0</v>
      </c>
      <c r="J344" s="35">
        <v>0</v>
      </c>
      <c r="K344" s="35">
        <v>1245</v>
      </c>
      <c r="L344" s="35">
        <v>1245</v>
      </c>
      <c r="M344" s="39"/>
      <c r="O344" s="39"/>
      <c r="P344" s="39"/>
      <c r="Q344" s="39"/>
      <c r="R344" s="39"/>
      <c r="S344" s="39"/>
      <c r="T344" s="39"/>
      <c r="W344" s="39"/>
      <c r="X344" s="39"/>
      <c r="Y344" s="39"/>
      <c r="Z344" s="39"/>
      <c r="AA344" s="39"/>
    </row>
    <row r="345" spans="1:27" x14ac:dyDescent="0.2">
      <c r="A345" s="18">
        <v>40</v>
      </c>
      <c r="B345" s="18">
        <v>6</v>
      </c>
      <c r="C345" s="18">
        <v>37</v>
      </c>
      <c r="D345" s="162">
        <v>40</v>
      </c>
      <c r="E345" s="34" t="s">
        <v>37</v>
      </c>
      <c r="F345" s="35">
        <v>0</v>
      </c>
      <c r="G345" s="35">
        <v>1584</v>
      </c>
      <c r="H345" s="35">
        <v>0</v>
      </c>
      <c r="I345" s="35">
        <v>0</v>
      </c>
      <c r="J345" s="35">
        <v>0</v>
      </c>
      <c r="K345" s="35">
        <v>1584</v>
      </c>
      <c r="L345" s="35">
        <v>1584</v>
      </c>
      <c r="M345" s="39"/>
      <c r="O345" s="39"/>
      <c r="P345" s="39"/>
      <c r="Q345" s="39"/>
      <c r="R345" s="39"/>
      <c r="S345" s="39"/>
      <c r="T345" s="39"/>
      <c r="W345" s="39"/>
      <c r="X345" s="39"/>
      <c r="Y345" s="39"/>
      <c r="Z345" s="39"/>
      <c r="AA345" s="39"/>
    </row>
    <row r="346" spans="1:27" ht="12" x14ac:dyDescent="0.25">
      <c r="A346" s="18">
        <v>66</v>
      </c>
      <c r="B346" s="18">
        <v>66</v>
      </c>
      <c r="C346" s="18">
        <v>38</v>
      </c>
      <c r="D346" s="162">
        <v>66</v>
      </c>
      <c r="E346" s="38"/>
      <c r="F346" s="7"/>
      <c r="G346" s="3"/>
      <c r="H346" s="8"/>
      <c r="I346" s="8"/>
      <c r="J346" s="3"/>
      <c r="K346" s="3"/>
      <c r="L346" s="45"/>
      <c r="M346" s="39"/>
      <c r="O346" s="39"/>
      <c r="P346" s="39"/>
      <c r="Q346" s="39"/>
      <c r="R346" s="39"/>
      <c r="S346" s="39"/>
      <c r="T346" s="39"/>
      <c r="W346" s="39"/>
      <c r="X346" s="39"/>
      <c r="Y346" s="39"/>
      <c r="Z346" s="39"/>
      <c r="AA346" s="39"/>
    </row>
    <row r="347" spans="1:27" ht="12" x14ac:dyDescent="0.25">
      <c r="A347" s="18">
        <v>53</v>
      </c>
      <c r="B347" s="18">
        <v>35</v>
      </c>
      <c r="C347" s="18">
        <v>39</v>
      </c>
      <c r="D347" s="162">
        <v>53</v>
      </c>
      <c r="E347" s="41" t="s">
        <v>99</v>
      </c>
      <c r="F347" s="4">
        <v>9</v>
      </c>
      <c r="G347" s="5">
        <v>6546.12</v>
      </c>
      <c r="H347" s="6">
        <v>2.5</v>
      </c>
      <c r="I347" s="6">
        <v>236</v>
      </c>
      <c r="J347" s="5">
        <v>11.5</v>
      </c>
      <c r="K347" s="5">
        <v>6782.12</v>
      </c>
      <c r="L347" s="17">
        <v>6793.62</v>
      </c>
      <c r="M347" s="39"/>
      <c r="O347" s="39"/>
      <c r="P347" s="39"/>
      <c r="Q347" s="39"/>
      <c r="R347" s="39"/>
      <c r="S347" s="39"/>
      <c r="T347" s="39"/>
      <c r="W347" s="39"/>
      <c r="X347" s="39"/>
      <c r="Y347" s="39"/>
      <c r="Z347" s="39"/>
      <c r="AA347" s="39"/>
    </row>
    <row r="348" spans="1:27" x14ac:dyDescent="0.2">
      <c r="A348" s="18">
        <v>8</v>
      </c>
      <c r="B348" s="18">
        <v>30</v>
      </c>
      <c r="C348" s="18">
        <v>40</v>
      </c>
      <c r="D348" s="162">
        <v>8</v>
      </c>
      <c r="E348" s="34" t="s">
        <v>38</v>
      </c>
      <c r="F348" s="35">
        <v>0</v>
      </c>
      <c r="G348" s="35">
        <v>1522.9</v>
      </c>
      <c r="H348" s="35">
        <v>0</v>
      </c>
      <c r="I348" s="35">
        <v>158</v>
      </c>
      <c r="J348" s="35">
        <v>0</v>
      </c>
      <c r="K348" s="35">
        <v>1680.9</v>
      </c>
      <c r="L348" s="35">
        <v>1680.9</v>
      </c>
      <c r="M348" s="39"/>
      <c r="O348" s="39"/>
      <c r="P348" s="39"/>
      <c r="Q348" s="39"/>
      <c r="R348" s="39"/>
      <c r="S348" s="39"/>
      <c r="T348" s="39"/>
      <c r="W348" s="39"/>
      <c r="X348" s="39"/>
      <c r="Y348" s="39"/>
      <c r="Z348" s="39"/>
      <c r="AA348" s="39"/>
    </row>
    <row r="349" spans="1:27" x14ac:dyDescent="0.2">
      <c r="A349" s="18">
        <v>9</v>
      </c>
      <c r="B349" s="18">
        <v>31</v>
      </c>
      <c r="C349" s="18">
        <v>41</v>
      </c>
      <c r="D349" s="162">
        <v>9</v>
      </c>
      <c r="E349" s="34" t="s">
        <v>39</v>
      </c>
      <c r="F349" s="35">
        <v>0</v>
      </c>
      <c r="G349" s="35">
        <v>2086.77</v>
      </c>
      <c r="H349" s="35">
        <v>0</v>
      </c>
      <c r="I349" s="35">
        <v>40</v>
      </c>
      <c r="J349" s="35">
        <v>0</v>
      </c>
      <c r="K349" s="35">
        <v>2126.77</v>
      </c>
      <c r="L349" s="35">
        <v>2126.77</v>
      </c>
      <c r="M349" s="39"/>
      <c r="O349" s="39"/>
      <c r="P349" s="39"/>
      <c r="Q349" s="39"/>
      <c r="R349" s="39"/>
      <c r="S349" s="39"/>
      <c r="T349" s="39"/>
      <c r="W349" s="39"/>
      <c r="X349" s="39"/>
      <c r="Y349" s="39"/>
      <c r="Z349" s="39"/>
      <c r="AA349" s="39"/>
    </row>
    <row r="350" spans="1:27" x14ac:dyDescent="0.2">
      <c r="A350" s="18">
        <v>28</v>
      </c>
      <c r="B350" s="18">
        <v>32</v>
      </c>
      <c r="C350" s="18">
        <v>42</v>
      </c>
      <c r="D350" s="162">
        <v>28</v>
      </c>
      <c r="E350" s="34" t="s">
        <v>40</v>
      </c>
      <c r="F350" s="35">
        <v>9</v>
      </c>
      <c r="G350" s="35">
        <v>1714.3999999999999</v>
      </c>
      <c r="H350" s="35">
        <v>2.5</v>
      </c>
      <c r="I350" s="35">
        <v>38</v>
      </c>
      <c r="J350" s="35">
        <v>11.5</v>
      </c>
      <c r="K350" s="35">
        <v>1752.3999999999999</v>
      </c>
      <c r="L350" s="35">
        <v>1763.8999999999999</v>
      </c>
      <c r="M350" s="39"/>
      <c r="O350" s="39"/>
      <c r="P350" s="39"/>
      <c r="Q350" s="39"/>
      <c r="R350" s="39"/>
      <c r="S350" s="39"/>
      <c r="T350" s="39"/>
      <c r="W350" s="39"/>
      <c r="X350" s="39"/>
      <c r="Y350" s="39"/>
      <c r="Z350" s="39"/>
      <c r="AA350" s="39"/>
    </row>
    <row r="351" spans="1:27" x14ac:dyDescent="0.2">
      <c r="A351" s="18">
        <v>34</v>
      </c>
      <c r="B351" s="18">
        <v>33</v>
      </c>
      <c r="C351" s="18">
        <v>43</v>
      </c>
      <c r="D351" s="162">
        <v>34</v>
      </c>
      <c r="E351" s="34" t="s">
        <v>41</v>
      </c>
      <c r="F351" s="35">
        <v>0</v>
      </c>
      <c r="G351" s="35">
        <v>299</v>
      </c>
      <c r="H351" s="35">
        <v>0</v>
      </c>
      <c r="I351" s="35">
        <v>0</v>
      </c>
      <c r="J351" s="35">
        <v>0</v>
      </c>
      <c r="K351" s="35">
        <v>299</v>
      </c>
      <c r="L351" s="35">
        <v>299</v>
      </c>
      <c r="M351" s="39"/>
      <c r="O351" s="39"/>
      <c r="P351" s="39"/>
      <c r="Q351" s="39"/>
      <c r="R351" s="39"/>
      <c r="S351" s="39"/>
      <c r="T351" s="39"/>
      <c r="W351" s="39"/>
      <c r="X351" s="39"/>
      <c r="Y351" s="39"/>
      <c r="Z351" s="39"/>
      <c r="AA351" s="39"/>
    </row>
    <row r="352" spans="1:27" x14ac:dyDescent="0.2">
      <c r="A352" s="18">
        <v>35</v>
      </c>
      <c r="B352" s="18">
        <v>34</v>
      </c>
      <c r="C352" s="18">
        <v>44</v>
      </c>
      <c r="D352" s="162">
        <v>35</v>
      </c>
      <c r="E352" s="34" t="s">
        <v>42</v>
      </c>
      <c r="F352" s="35">
        <v>0</v>
      </c>
      <c r="G352" s="35">
        <v>923.05</v>
      </c>
      <c r="H352" s="35">
        <v>0</v>
      </c>
      <c r="I352" s="35">
        <v>0</v>
      </c>
      <c r="J352" s="35">
        <v>0</v>
      </c>
      <c r="K352" s="35">
        <v>923.05</v>
      </c>
      <c r="L352" s="35">
        <v>923.05</v>
      </c>
      <c r="M352" s="39"/>
      <c r="O352" s="39"/>
      <c r="P352" s="39"/>
      <c r="Q352" s="39"/>
      <c r="R352" s="39"/>
      <c r="S352" s="39"/>
      <c r="T352" s="39"/>
      <c r="W352" s="39"/>
      <c r="X352" s="39"/>
      <c r="Y352" s="39"/>
      <c r="Z352" s="39"/>
      <c r="AA352" s="39"/>
    </row>
    <row r="353" spans="1:27" ht="12" x14ac:dyDescent="0.25">
      <c r="A353" s="18">
        <v>67</v>
      </c>
      <c r="B353" s="18">
        <v>67</v>
      </c>
      <c r="C353" s="18">
        <v>45</v>
      </c>
      <c r="D353" s="162">
        <v>67</v>
      </c>
      <c r="E353" s="31"/>
      <c r="F353" s="11"/>
      <c r="G353" s="12"/>
      <c r="H353" s="13"/>
      <c r="I353" s="13"/>
      <c r="J353" s="12"/>
      <c r="K353" s="12"/>
      <c r="L353" s="49"/>
      <c r="M353" s="39"/>
      <c r="O353" s="39"/>
      <c r="P353" s="39"/>
      <c r="Q353" s="39"/>
      <c r="R353" s="39"/>
      <c r="S353" s="39"/>
      <c r="T353" s="39"/>
      <c r="W353" s="39"/>
      <c r="X353" s="39"/>
      <c r="Y353" s="39"/>
      <c r="Z353" s="39"/>
      <c r="AA353" s="39"/>
    </row>
    <row r="354" spans="1:27" ht="12" x14ac:dyDescent="0.25">
      <c r="A354" s="18">
        <v>49</v>
      </c>
      <c r="B354" s="18">
        <v>16</v>
      </c>
      <c r="C354" s="18">
        <v>46</v>
      </c>
      <c r="D354" s="162">
        <v>54</v>
      </c>
      <c r="E354" s="41" t="s">
        <v>98</v>
      </c>
      <c r="F354" s="4">
        <v>1004.1</v>
      </c>
      <c r="G354" s="5">
        <v>7980.9</v>
      </c>
      <c r="H354" s="6">
        <v>1246.7</v>
      </c>
      <c r="I354" s="5">
        <v>3106.72</v>
      </c>
      <c r="J354" s="5">
        <v>2250.8000000000002</v>
      </c>
      <c r="K354" s="5">
        <v>11087.619999999999</v>
      </c>
      <c r="L354" s="17">
        <v>13338.419999999998</v>
      </c>
      <c r="M354" s="39"/>
      <c r="O354" s="39"/>
      <c r="P354" s="39"/>
      <c r="Q354" s="39"/>
      <c r="R354" s="39"/>
      <c r="S354" s="39"/>
      <c r="T354" s="39"/>
      <c r="W354" s="39"/>
      <c r="X354" s="39"/>
      <c r="Y354" s="39"/>
      <c r="Z354" s="39"/>
      <c r="AA354" s="39"/>
    </row>
    <row r="355" spans="1:27" x14ac:dyDescent="0.2">
      <c r="A355" s="18">
        <v>4</v>
      </c>
      <c r="B355" s="18">
        <v>13</v>
      </c>
      <c r="C355" s="18">
        <v>47</v>
      </c>
      <c r="D355" s="162">
        <v>4</v>
      </c>
      <c r="E355" s="34" t="s">
        <v>43</v>
      </c>
      <c r="F355" s="35">
        <v>1004.1</v>
      </c>
      <c r="G355" s="35">
        <v>4901.8999999999996</v>
      </c>
      <c r="H355" s="35">
        <v>1246.7</v>
      </c>
      <c r="I355" s="35">
        <v>3092.72</v>
      </c>
      <c r="J355" s="35">
        <v>2250.8000000000002</v>
      </c>
      <c r="K355" s="35">
        <v>7994.619999999999</v>
      </c>
      <c r="L355" s="35">
        <v>10245.419999999998</v>
      </c>
      <c r="M355" s="39"/>
      <c r="O355" s="39"/>
      <c r="P355" s="39"/>
      <c r="Q355" s="39"/>
      <c r="R355" s="39"/>
      <c r="S355" s="39"/>
      <c r="T355" s="39"/>
      <c r="W355" s="39"/>
      <c r="X355" s="39"/>
      <c r="Y355" s="39"/>
      <c r="Z355" s="39"/>
      <c r="AA355" s="39"/>
    </row>
    <row r="356" spans="1:27" x14ac:dyDescent="0.2">
      <c r="A356" s="18">
        <v>14</v>
      </c>
      <c r="B356" s="18">
        <v>14</v>
      </c>
      <c r="C356" s="18">
        <v>48</v>
      </c>
      <c r="D356" s="162">
        <v>14</v>
      </c>
      <c r="E356" s="34" t="s">
        <v>44</v>
      </c>
      <c r="F356" s="35">
        <v>0</v>
      </c>
      <c r="G356" s="35">
        <v>1597.5</v>
      </c>
      <c r="H356" s="35">
        <v>0</v>
      </c>
      <c r="I356" s="35">
        <v>10</v>
      </c>
      <c r="J356" s="35">
        <v>0</v>
      </c>
      <c r="K356" s="35">
        <v>1607.5</v>
      </c>
      <c r="L356" s="35">
        <v>1607.5</v>
      </c>
      <c r="M356" s="39"/>
      <c r="O356" s="39"/>
      <c r="P356" s="39"/>
      <c r="Q356" s="39"/>
      <c r="R356" s="39"/>
      <c r="S356" s="39"/>
      <c r="T356" s="39"/>
      <c r="W356" s="39"/>
      <c r="X356" s="39"/>
      <c r="Y356" s="39"/>
      <c r="Z356" s="39"/>
      <c r="AA356" s="39"/>
    </row>
    <row r="357" spans="1:27" x14ac:dyDescent="0.2">
      <c r="A357" s="18">
        <v>36</v>
      </c>
      <c r="B357" s="18">
        <v>15</v>
      </c>
      <c r="C357" s="18">
        <v>49</v>
      </c>
      <c r="D357" s="162">
        <v>36</v>
      </c>
      <c r="E357" s="34" t="s">
        <v>45</v>
      </c>
      <c r="F357" s="35">
        <v>0</v>
      </c>
      <c r="G357" s="35">
        <v>1481.5</v>
      </c>
      <c r="H357" s="35">
        <v>0</v>
      </c>
      <c r="I357" s="35">
        <v>4</v>
      </c>
      <c r="J357" s="35">
        <v>0</v>
      </c>
      <c r="K357" s="35">
        <v>1485.5</v>
      </c>
      <c r="L357" s="35">
        <v>1485.5</v>
      </c>
      <c r="M357" s="39"/>
      <c r="O357" s="39"/>
      <c r="P357" s="39"/>
      <c r="Q357" s="39"/>
      <c r="R357" s="39"/>
      <c r="S357" s="39"/>
      <c r="T357" s="39"/>
      <c r="W357" s="39"/>
      <c r="X357" s="39"/>
      <c r="Y357" s="39"/>
      <c r="Z357" s="39"/>
      <c r="AA357" s="39"/>
    </row>
    <row r="358" spans="1:27" ht="12" x14ac:dyDescent="0.25">
      <c r="A358" s="18">
        <v>68</v>
      </c>
      <c r="B358" s="18">
        <v>68</v>
      </c>
      <c r="C358" s="18">
        <v>50</v>
      </c>
      <c r="D358" s="162">
        <v>68</v>
      </c>
      <c r="E358" s="38"/>
      <c r="F358" s="7"/>
      <c r="G358" s="3"/>
      <c r="H358" s="15"/>
      <c r="I358" s="3"/>
      <c r="J358" s="3"/>
      <c r="K358" s="3"/>
      <c r="L358" s="45"/>
      <c r="M358" s="39"/>
      <c r="O358" s="39"/>
      <c r="P358" s="39"/>
      <c r="Q358" s="39"/>
      <c r="R358" s="39"/>
      <c r="S358" s="39"/>
      <c r="T358" s="39"/>
      <c r="W358" s="39"/>
      <c r="X358" s="39"/>
      <c r="Y358" s="39"/>
      <c r="Z358" s="39"/>
      <c r="AA358" s="39"/>
    </row>
    <row r="359" spans="1:27" ht="12" x14ac:dyDescent="0.25">
      <c r="A359" s="18">
        <v>55</v>
      </c>
      <c r="B359" s="18">
        <v>44</v>
      </c>
      <c r="C359" s="18">
        <v>51</v>
      </c>
      <c r="D359" s="162">
        <v>55</v>
      </c>
      <c r="E359" s="41" t="s">
        <v>97</v>
      </c>
      <c r="F359" s="4">
        <v>0</v>
      </c>
      <c r="G359" s="5">
        <v>3656.85</v>
      </c>
      <c r="H359" s="6">
        <v>0</v>
      </c>
      <c r="I359" s="6">
        <v>0</v>
      </c>
      <c r="J359" s="2">
        <v>0</v>
      </c>
      <c r="K359" s="2">
        <v>3656.85</v>
      </c>
      <c r="L359" s="47">
        <v>3656.85</v>
      </c>
      <c r="M359" s="39"/>
      <c r="O359" s="39"/>
      <c r="P359" s="39"/>
      <c r="Q359" s="39"/>
      <c r="R359" s="39"/>
      <c r="S359" s="39"/>
      <c r="T359" s="39"/>
      <c r="W359" s="39"/>
      <c r="X359" s="39"/>
      <c r="Y359" s="39"/>
      <c r="Z359" s="39"/>
      <c r="AA359" s="39"/>
    </row>
    <row r="360" spans="1:27" x14ac:dyDescent="0.2">
      <c r="A360" s="18">
        <v>20</v>
      </c>
      <c r="B360" s="18">
        <v>40</v>
      </c>
      <c r="C360" s="18">
        <v>52</v>
      </c>
      <c r="D360" s="162">
        <v>20</v>
      </c>
      <c r="E360" s="34" t="s">
        <v>46</v>
      </c>
      <c r="F360" s="35">
        <v>0</v>
      </c>
      <c r="G360" s="35">
        <v>896.25</v>
      </c>
      <c r="H360" s="35">
        <v>0</v>
      </c>
      <c r="I360" s="35">
        <v>0</v>
      </c>
      <c r="J360" s="35">
        <v>0</v>
      </c>
      <c r="K360" s="35">
        <v>896.25</v>
      </c>
      <c r="L360" s="35">
        <v>896.25</v>
      </c>
      <c r="M360" s="39"/>
      <c r="O360" s="39"/>
      <c r="P360" s="39"/>
      <c r="Q360" s="39"/>
      <c r="R360" s="39"/>
      <c r="S360" s="39"/>
      <c r="T360" s="39"/>
      <c r="W360" s="39"/>
      <c r="X360" s="39"/>
      <c r="Y360" s="39"/>
      <c r="Z360" s="39"/>
      <c r="AA360" s="39"/>
    </row>
    <row r="361" spans="1:27" x14ac:dyDescent="0.2">
      <c r="A361" s="18">
        <v>29</v>
      </c>
      <c r="B361" s="18">
        <v>41</v>
      </c>
      <c r="C361" s="18">
        <v>53</v>
      </c>
      <c r="D361" s="162">
        <v>29</v>
      </c>
      <c r="E361" s="34" t="s">
        <v>47</v>
      </c>
      <c r="F361" s="35">
        <v>0</v>
      </c>
      <c r="G361" s="35">
        <v>1155.0999999999999</v>
      </c>
      <c r="H361" s="35">
        <v>0</v>
      </c>
      <c r="I361" s="35">
        <v>0</v>
      </c>
      <c r="J361" s="35">
        <v>0</v>
      </c>
      <c r="K361" s="35">
        <v>1155.0999999999999</v>
      </c>
      <c r="L361" s="35">
        <v>1155.0999999999999</v>
      </c>
      <c r="M361" s="39"/>
      <c r="O361" s="39"/>
      <c r="P361" s="39"/>
      <c r="Q361" s="39"/>
      <c r="R361" s="39"/>
      <c r="S361" s="39"/>
      <c r="T361" s="39"/>
      <c r="W361" s="39"/>
      <c r="X361" s="39"/>
      <c r="Y361" s="39"/>
      <c r="Z361" s="39"/>
      <c r="AA361" s="39"/>
    </row>
    <row r="362" spans="1:27" x14ac:dyDescent="0.2">
      <c r="A362" s="18">
        <v>39</v>
      </c>
      <c r="B362" s="18">
        <v>42</v>
      </c>
      <c r="C362" s="18">
        <v>54</v>
      </c>
      <c r="D362" s="162">
        <v>39</v>
      </c>
      <c r="E362" s="34" t="s">
        <v>48</v>
      </c>
      <c r="F362" s="35">
        <v>0</v>
      </c>
      <c r="G362" s="35">
        <v>642.5</v>
      </c>
      <c r="H362" s="35">
        <v>0</v>
      </c>
      <c r="I362" s="35">
        <v>0</v>
      </c>
      <c r="J362" s="35">
        <v>0</v>
      </c>
      <c r="K362" s="35">
        <v>642.5</v>
      </c>
      <c r="L362" s="35">
        <v>642.5</v>
      </c>
      <c r="M362" s="39"/>
      <c r="O362" s="39"/>
      <c r="P362" s="39"/>
      <c r="Q362" s="39"/>
      <c r="R362" s="39"/>
      <c r="S362" s="39"/>
      <c r="T362" s="39"/>
      <c r="W362" s="39"/>
      <c r="X362" s="39"/>
      <c r="Y362" s="39"/>
      <c r="Z362" s="39"/>
      <c r="AA362" s="39"/>
    </row>
    <row r="363" spans="1:27" x14ac:dyDescent="0.2">
      <c r="A363" s="18">
        <v>45</v>
      </c>
      <c r="B363" s="18">
        <v>43</v>
      </c>
      <c r="C363" s="18">
        <v>55</v>
      </c>
      <c r="D363" s="162">
        <v>45</v>
      </c>
      <c r="E363" s="34" t="s">
        <v>49</v>
      </c>
      <c r="F363" s="35">
        <v>0</v>
      </c>
      <c r="G363" s="35">
        <v>963</v>
      </c>
      <c r="H363" s="35">
        <v>0</v>
      </c>
      <c r="I363" s="35">
        <v>0</v>
      </c>
      <c r="J363" s="35">
        <v>0</v>
      </c>
      <c r="K363" s="35">
        <v>963</v>
      </c>
      <c r="L363" s="35">
        <v>963</v>
      </c>
      <c r="M363" s="39"/>
      <c r="O363" s="39"/>
      <c r="P363" s="39"/>
      <c r="Q363" s="39"/>
      <c r="R363" s="39"/>
      <c r="S363" s="39"/>
      <c r="T363" s="39"/>
      <c r="W363" s="39"/>
      <c r="X363" s="39"/>
      <c r="Y363" s="39"/>
      <c r="Z363" s="39"/>
      <c r="AA363" s="39"/>
    </row>
    <row r="364" spans="1:27" ht="12" x14ac:dyDescent="0.25">
      <c r="A364" s="18">
        <v>69</v>
      </c>
      <c r="B364" s="18">
        <v>69</v>
      </c>
      <c r="C364" s="18">
        <v>56</v>
      </c>
      <c r="D364" s="162">
        <v>69</v>
      </c>
      <c r="E364" s="31"/>
      <c r="F364" s="11"/>
      <c r="G364" s="12"/>
      <c r="H364" s="13"/>
      <c r="I364" s="13"/>
      <c r="J364" s="12"/>
      <c r="K364" s="12"/>
      <c r="L364" s="49"/>
      <c r="M364" s="39"/>
      <c r="O364" s="39"/>
      <c r="P364" s="39"/>
      <c r="Q364" s="39"/>
      <c r="R364" s="39"/>
      <c r="S364" s="39"/>
      <c r="T364" s="39"/>
      <c r="W364" s="39"/>
      <c r="X364" s="39"/>
      <c r="Y364" s="39"/>
      <c r="Z364" s="39"/>
      <c r="AA364" s="39"/>
    </row>
    <row r="365" spans="1:27" ht="12" x14ac:dyDescent="0.25">
      <c r="A365" s="18">
        <v>58</v>
      </c>
      <c r="B365" s="18">
        <v>58</v>
      </c>
      <c r="C365" s="18">
        <v>57</v>
      </c>
      <c r="D365" s="162">
        <v>56</v>
      </c>
      <c r="E365" s="41" t="s">
        <v>96</v>
      </c>
      <c r="F365" s="4">
        <v>167</v>
      </c>
      <c r="G365" s="5">
        <v>3635.25</v>
      </c>
      <c r="H365" s="6">
        <v>0</v>
      </c>
      <c r="I365" s="6">
        <v>39</v>
      </c>
      <c r="J365" s="6">
        <v>167</v>
      </c>
      <c r="K365" s="5">
        <v>3674.25</v>
      </c>
      <c r="L365" s="17">
        <v>3841.25</v>
      </c>
      <c r="M365" s="39"/>
      <c r="O365" s="39"/>
      <c r="P365" s="39"/>
      <c r="Q365" s="39"/>
      <c r="R365" s="39"/>
      <c r="S365" s="39"/>
      <c r="T365" s="39"/>
      <c r="W365" s="39"/>
      <c r="X365" s="39"/>
      <c r="Y365" s="39"/>
      <c r="Z365" s="39"/>
      <c r="AA365" s="39"/>
    </row>
    <row r="366" spans="1:27" x14ac:dyDescent="0.2">
      <c r="A366" s="18">
        <v>3</v>
      </c>
      <c r="B366" s="18">
        <v>54</v>
      </c>
      <c r="C366" s="18">
        <v>58</v>
      </c>
      <c r="D366" s="162">
        <v>3</v>
      </c>
      <c r="E366" s="34" t="s">
        <v>50</v>
      </c>
      <c r="F366" s="35">
        <v>14</v>
      </c>
      <c r="G366" s="35">
        <v>370</v>
      </c>
      <c r="H366" s="35">
        <v>0</v>
      </c>
      <c r="I366" s="35">
        <v>0</v>
      </c>
      <c r="J366" s="35">
        <v>14</v>
      </c>
      <c r="K366" s="35">
        <v>370</v>
      </c>
      <c r="L366" s="35">
        <v>384</v>
      </c>
      <c r="M366" s="39"/>
      <c r="O366" s="39"/>
      <c r="P366" s="39"/>
      <c r="Q366" s="39"/>
      <c r="R366" s="39"/>
      <c r="S366" s="39"/>
      <c r="T366" s="39"/>
      <c r="W366" s="39"/>
      <c r="X366" s="39"/>
      <c r="Y366" s="39"/>
      <c r="Z366" s="39"/>
      <c r="AA366" s="39"/>
    </row>
    <row r="367" spans="1:27" x14ac:dyDescent="0.2">
      <c r="A367" s="18">
        <v>21</v>
      </c>
      <c r="B367" s="18">
        <v>55</v>
      </c>
      <c r="C367" s="18">
        <v>59</v>
      </c>
      <c r="D367" s="162">
        <v>21</v>
      </c>
      <c r="E367" s="34" t="s">
        <v>51</v>
      </c>
      <c r="F367" s="35">
        <v>145</v>
      </c>
      <c r="G367" s="35">
        <v>1050.5</v>
      </c>
      <c r="H367" s="35">
        <v>0</v>
      </c>
      <c r="I367" s="35">
        <v>0</v>
      </c>
      <c r="J367" s="35">
        <v>145</v>
      </c>
      <c r="K367" s="35">
        <v>1050.5</v>
      </c>
      <c r="L367" s="35">
        <v>1195.5</v>
      </c>
      <c r="M367" s="39"/>
      <c r="O367" s="39"/>
      <c r="P367" s="39"/>
      <c r="Q367" s="39"/>
      <c r="R367" s="39"/>
      <c r="S367" s="39"/>
      <c r="T367" s="39"/>
      <c r="W367" s="39"/>
      <c r="X367" s="39"/>
      <c r="Y367" s="39"/>
      <c r="Z367" s="39"/>
      <c r="AA367" s="39"/>
    </row>
    <row r="368" spans="1:27" x14ac:dyDescent="0.2">
      <c r="A368" s="18">
        <v>33</v>
      </c>
      <c r="B368" s="18">
        <v>56</v>
      </c>
      <c r="C368" s="18">
        <v>60</v>
      </c>
      <c r="D368" s="162">
        <v>33</v>
      </c>
      <c r="E368" s="34" t="s">
        <v>52</v>
      </c>
      <c r="F368" s="35">
        <v>8</v>
      </c>
      <c r="G368" s="35">
        <v>1645.3</v>
      </c>
      <c r="H368" s="35">
        <v>0</v>
      </c>
      <c r="I368" s="35">
        <v>39</v>
      </c>
      <c r="J368" s="35">
        <v>8</v>
      </c>
      <c r="K368" s="35">
        <v>1684.3</v>
      </c>
      <c r="L368" s="35">
        <v>1692.3</v>
      </c>
      <c r="M368" s="39"/>
      <c r="O368" s="39"/>
      <c r="P368" s="39"/>
      <c r="Q368" s="39"/>
      <c r="R368" s="39"/>
      <c r="S368" s="39"/>
      <c r="T368" s="39"/>
      <c r="W368" s="39"/>
      <c r="X368" s="39"/>
      <c r="Y368" s="39"/>
      <c r="Z368" s="39"/>
      <c r="AA368" s="39"/>
    </row>
    <row r="369" spans="1:27" x14ac:dyDescent="0.2">
      <c r="A369" s="18">
        <v>41</v>
      </c>
      <c r="B369" s="18">
        <v>57</v>
      </c>
      <c r="C369" s="18">
        <v>61</v>
      </c>
      <c r="D369" s="162">
        <v>41</v>
      </c>
      <c r="E369" s="34" t="s">
        <v>53</v>
      </c>
      <c r="F369" s="35">
        <v>0</v>
      </c>
      <c r="G369" s="35">
        <v>569.45000000000005</v>
      </c>
      <c r="H369" s="35">
        <v>0</v>
      </c>
      <c r="I369" s="35">
        <v>0</v>
      </c>
      <c r="J369" s="35">
        <v>0</v>
      </c>
      <c r="K369" s="35">
        <v>569.45000000000005</v>
      </c>
      <c r="L369" s="35">
        <v>569.45000000000005</v>
      </c>
      <c r="M369" s="39"/>
      <c r="O369" s="39"/>
      <c r="P369" s="39"/>
      <c r="Q369" s="39"/>
      <c r="R369" s="39"/>
      <c r="S369" s="39"/>
      <c r="T369" s="39"/>
      <c r="W369" s="39"/>
      <c r="X369" s="39"/>
      <c r="Y369" s="39"/>
      <c r="Z369" s="39"/>
      <c r="AA369" s="39"/>
    </row>
    <row r="370" spans="1:27" ht="12" x14ac:dyDescent="0.25">
      <c r="A370" s="18">
        <v>70</v>
      </c>
      <c r="B370" s="18">
        <v>70</v>
      </c>
      <c r="C370" s="18">
        <v>62</v>
      </c>
      <c r="D370" s="162">
        <v>70</v>
      </c>
      <c r="E370" s="38"/>
      <c r="F370" s="7"/>
      <c r="G370" s="3"/>
      <c r="H370" s="8"/>
      <c r="I370" s="8"/>
      <c r="J370" s="12"/>
      <c r="K370" s="12"/>
      <c r="L370" s="49"/>
      <c r="M370" s="39"/>
      <c r="O370" s="39"/>
      <c r="P370" s="39"/>
      <c r="Q370" s="39"/>
      <c r="R370" s="39"/>
      <c r="S370" s="39"/>
      <c r="T370" s="39"/>
      <c r="W370" s="39"/>
      <c r="X370" s="39"/>
      <c r="Y370" s="39"/>
      <c r="Z370" s="39"/>
      <c r="AA370" s="39"/>
    </row>
    <row r="371" spans="1:27" ht="12" x14ac:dyDescent="0.25">
      <c r="A371" s="18">
        <v>54</v>
      </c>
      <c r="B371" s="18">
        <v>39</v>
      </c>
      <c r="C371" s="18">
        <v>63</v>
      </c>
      <c r="D371" s="162">
        <v>57</v>
      </c>
      <c r="E371" s="41" t="s">
        <v>95</v>
      </c>
      <c r="F371" s="4">
        <v>344.5</v>
      </c>
      <c r="G371" s="5">
        <v>7700.33</v>
      </c>
      <c r="H371" s="6">
        <v>225</v>
      </c>
      <c r="I371" s="6">
        <v>950</v>
      </c>
      <c r="J371" s="6">
        <v>569.5</v>
      </c>
      <c r="K371" s="5">
        <v>8650.33</v>
      </c>
      <c r="L371" s="17">
        <v>9219.83</v>
      </c>
      <c r="M371" s="39"/>
      <c r="O371" s="39"/>
      <c r="P371" s="39"/>
      <c r="Q371" s="39"/>
      <c r="R371" s="39"/>
      <c r="S371" s="39"/>
      <c r="T371" s="39"/>
      <c r="W371" s="39"/>
      <c r="X371" s="39"/>
      <c r="Y371" s="39"/>
      <c r="Z371" s="39"/>
      <c r="AA371" s="39"/>
    </row>
    <row r="372" spans="1:27" x14ac:dyDescent="0.2">
      <c r="A372" s="18">
        <v>10</v>
      </c>
      <c r="B372" s="18">
        <v>36</v>
      </c>
      <c r="C372" s="18">
        <v>64</v>
      </c>
      <c r="D372" s="162">
        <v>10</v>
      </c>
      <c r="E372" s="34" t="s">
        <v>54</v>
      </c>
      <c r="F372" s="35">
        <v>0</v>
      </c>
      <c r="G372" s="35">
        <v>3444.08</v>
      </c>
      <c r="H372" s="35">
        <v>105</v>
      </c>
      <c r="I372" s="35">
        <v>700</v>
      </c>
      <c r="J372" s="35">
        <v>105</v>
      </c>
      <c r="K372" s="35">
        <v>4144.08</v>
      </c>
      <c r="L372" s="35">
        <v>4249.08</v>
      </c>
      <c r="M372" s="39"/>
      <c r="O372" s="39"/>
      <c r="P372" s="39"/>
      <c r="Q372" s="39"/>
      <c r="R372" s="39"/>
      <c r="S372" s="39"/>
      <c r="T372" s="39"/>
      <c r="W372" s="39"/>
      <c r="X372" s="39"/>
      <c r="Y372" s="39"/>
      <c r="Z372" s="39"/>
      <c r="AA372" s="39"/>
    </row>
    <row r="373" spans="1:27" x14ac:dyDescent="0.2">
      <c r="A373" s="18">
        <v>12</v>
      </c>
      <c r="B373" s="18">
        <v>37</v>
      </c>
      <c r="C373" s="18">
        <v>65</v>
      </c>
      <c r="D373" s="162">
        <v>12</v>
      </c>
      <c r="E373" s="34" t="s">
        <v>55</v>
      </c>
      <c r="F373" s="35">
        <v>270</v>
      </c>
      <c r="G373" s="35">
        <v>3368.75</v>
      </c>
      <c r="H373" s="35">
        <v>120</v>
      </c>
      <c r="I373" s="35">
        <v>250</v>
      </c>
      <c r="J373" s="35">
        <v>390</v>
      </c>
      <c r="K373" s="35">
        <v>3618.75</v>
      </c>
      <c r="L373" s="35">
        <v>4008.75</v>
      </c>
      <c r="M373" s="39"/>
      <c r="O373" s="39"/>
      <c r="P373" s="39"/>
      <c r="Q373" s="39"/>
      <c r="R373" s="39"/>
      <c r="S373" s="39"/>
      <c r="T373" s="39"/>
      <c r="W373" s="39"/>
      <c r="X373" s="39"/>
      <c r="Y373" s="39"/>
      <c r="Z373" s="39"/>
      <c r="AA373" s="39"/>
    </row>
    <row r="374" spans="1:27" x14ac:dyDescent="0.2">
      <c r="A374" s="18">
        <v>42</v>
      </c>
      <c r="B374" s="18">
        <v>38</v>
      </c>
      <c r="C374" s="18">
        <v>66</v>
      </c>
      <c r="D374" s="162">
        <v>42</v>
      </c>
      <c r="E374" s="34" t="s">
        <v>56</v>
      </c>
      <c r="F374" s="35">
        <v>74.5</v>
      </c>
      <c r="G374" s="35">
        <v>887.5</v>
      </c>
      <c r="H374" s="35">
        <v>0</v>
      </c>
      <c r="I374" s="35">
        <v>0</v>
      </c>
      <c r="J374" s="35">
        <v>74.5</v>
      </c>
      <c r="K374" s="35">
        <v>887.5</v>
      </c>
      <c r="L374" s="35">
        <v>962</v>
      </c>
      <c r="M374" s="39"/>
      <c r="O374" s="39"/>
      <c r="P374" s="39"/>
      <c r="Q374" s="39"/>
      <c r="R374" s="39"/>
      <c r="S374" s="39"/>
      <c r="T374" s="39"/>
      <c r="W374" s="39"/>
      <c r="X374" s="39"/>
      <c r="Y374" s="39"/>
      <c r="Z374" s="39"/>
      <c r="AA374" s="39"/>
    </row>
    <row r="375" spans="1:27" ht="12" x14ac:dyDescent="0.25">
      <c r="A375" s="18">
        <v>71</v>
      </c>
      <c r="B375" s="18">
        <v>71</v>
      </c>
      <c r="C375" s="18">
        <v>67</v>
      </c>
      <c r="D375" s="162">
        <v>71</v>
      </c>
      <c r="E375" s="38"/>
      <c r="F375" s="7"/>
      <c r="G375" s="3"/>
      <c r="H375" s="8"/>
      <c r="I375" s="8"/>
      <c r="J375" s="3"/>
      <c r="K375" s="3"/>
      <c r="L375" s="45"/>
      <c r="M375" s="39"/>
      <c r="O375" s="39"/>
      <c r="P375" s="39"/>
      <c r="Q375" s="39"/>
      <c r="R375" s="39"/>
      <c r="S375" s="39"/>
      <c r="T375" s="39"/>
      <c r="W375" s="39"/>
      <c r="X375" s="39"/>
      <c r="Y375" s="39"/>
      <c r="Z375" s="39"/>
      <c r="AA375" s="39"/>
    </row>
    <row r="376" spans="1:27" ht="12" x14ac:dyDescent="0.25">
      <c r="A376" s="18">
        <v>47</v>
      </c>
      <c r="B376" s="18">
        <v>10</v>
      </c>
      <c r="C376" s="18">
        <v>68</v>
      </c>
      <c r="D376" s="162">
        <v>58</v>
      </c>
      <c r="E376" s="41" t="s">
        <v>94</v>
      </c>
      <c r="F376" s="4">
        <v>139</v>
      </c>
      <c r="G376" s="5">
        <v>6543.0499999999993</v>
      </c>
      <c r="H376" s="6">
        <v>26.5</v>
      </c>
      <c r="I376" s="6">
        <v>447.75</v>
      </c>
      <c r="J376" s="5">
        <v>165.5</v>
      </c>
      <c r="K376" s="5">
        <v>6990.7999999999993</v>
      </c>
      <c r="L376" s="17">
        <v>7156.2999999999993</v>
      </c>
      <c r="M376" s="39"/>
      <c r="O376" s="39"/>
      <c r="P376" s="39"/>
      <c r="Q376" s="39"/>
      <c r="R376" s="39"/>
      <c r="S376" s="39"/>
      <c r="T376" s="39"/>
      <c r="W376" s="39"/>
      <c r="X376" s="39"/>
      <c r="Y376" s="39"/>
      <c r="Z376" s="39"/>
      <c r="AA376" s="39"/>
    </row>
    <row r="377" spans="1:27" x14ac:dyDescent="0.2">
      <c r="A377" s="18">
        <v>6</v>
      </c>
      <c r="B377" s="18">
        <v>8</v>
      </c>
      <c r="C377" s="18">
        <v>69</v>
      </c>
      <c r="D377" s="162">
        <v>6</v>
      </c>
      <c r="E377" s="34" t="s">
        <v>57</v>
      </c>
      <c r="F377" s="35">
        <v>29</v>
      </c>
      <c r="G377" s="35">
        <v>3764.0499999999997</v>
      </c>
      <c r="H377" s="35">
        <v>16.5</v>
      </c>
      <c r="I377" s="35">
        <v>197.75</v>
      </c>
      <c r="J377" s="35">
        <v>45.5</v>
      </c>
      <c r="K377" s="35">
        <v>3961.7999999999997</v>
      </c>
      <c r="L377" s="35">
        <v>4007.2999999999997</v>
      </c>
      <c r="M377" s="39"/>
      <c r="O377" s="39"/>
      <c r="P377" s="39"/>
      <c r="Q377" s="39"/>
      <c r="R377" s="39"/>
      <c r="S377" s="39"/>
      <c r="T377" s="39"/>
      <c r="W377" s="39"/>
      <c r="X377" s="39"/>
      <c r="Y377" s="39"/>
      <c r="Z377" s="39"/>
      <c r="AA377" s="39"/>
    </row>
    <row r="378" spans="1:27" x14ac:dyDescent="0.2">
      <c r="A378" s="18">
        <v>38</v>
      </c>
      <c r="B378" s="18">
        <v>9</v>
      </c>
      <c r="C378" s="18">
        <v>70</v>
      </c>
      <c r="D378" s="162">
        <v>38</v>
      </c>
      <c r="E378" s="34" t="s">
        <v>58</v>
      </c>
      <c r="F378" s="35">
        <v>110</v>
      </c>
      <c r="G378" s="35">
        <v>2779</v>
      </c>
      <c r="H378" s="35">
        <v>10</v>
      </c>
      <c r="I378" s="35">
        <v>250</v>
      </c>
      <c r="J378" s="35">
        <v>120</v>
      </c>
      <c r="K378" s="35">
        <v>3029</v>
      </c>
      <c r="L378" s="35">
        <v>3149</v>
      </c>
      <c r="M378" s="39"/>
      <c r="O378" s="39"/>
      <c r="P378" s="39"/>
      <c r="Q378" s="39"/>
      <c r="R378" s="39"/>
      <c r="S378" s="39"/>
      <c r="T378" s="39"/>
      <c r="W378" s="39"/>
      <c r="X378" s="39"/>
      <c r="Y378" s="39"/>
      <c r="Z378" s="39"/>
      <c r="AA378" s="39"/>
    </row>
    <row r="379" spans="1:27" ht="12.6" thickBot="1" x14ac:dyDescent="0.3">
      <c r="A379" s="18">
        <v>72</v>
      </c>
      <c r="B379" s="18">
        <v>72</v>
      </c>
      <c r="C379" s="18">
        <v>71</v>
      </c>
      <c r="D379" s="162">
        <v>72</v>
      </c>
      <c r="E379" s="31"/>
      <c r="F379" s="11"/>
      <c r="G379" s="12"/>
      <c r="H379" s="13"/>
      <c r="I379" s="13"/>
      <c r="J379" s="12"/>
      <c r="K379" s="12"/>
      <c r="L379" s="49"/>
      <c r="M379" s="39"/>
      <c r="O379" s="39"/>
      <c r="P379" s="39"/>
      <c r="Q379" s="39"/>
      <c r="R379" s="39"/>
      <c r="S379" s="39"/>
      <c r="T379" s="39"/>
      <c r="W379" s="39"/>
      <c r="X379" s="39"/>
      <c r="Y379" s="39"/>
      <c r="Z379" s="39"/>
      <c r="AA379" s="39"/>
    </row>
    <row r="380" spans="1:27" ht="12.6" thickBot="1" x14ac:dyDescent="0.3">
      <c r="A380" s="18">
        <v>59</v>
      </c>
      <c r="B380" s="18">
        <v>59</v>
      </c>
      <c r="C380" s="18">
        <v>72</v>
      </c>
      <c r="D380" s="162">
        <v>59</v>
      </c>
      <c r="E380" s="53" t="s">
        <v>93</v>
      </c>
      <c r="F380" s="54">
        <v>5242.6000000000004</v>
      </c>
      <c r="G380" s="54">
        <v>62609.57</v>
      </c>
      <c r="H380" s="54">
        <v>1717.7</v>
      </c>
      <c r="I380" s="54">
        <v>6375.4699999999993</v>
      </c>
      <c r="J380" s="54">
        <v>6960.3</v>
      </c>
      <c r="K380" s="54">
        <v>68985.039999999994</v>
      </c>
      <c r="L380" s="54">
        <v>75945.34</v>
      </c>
      <c r="M380" s="39"/>
      <c r="O380" s="39"/>
      <c r="P380" s="39"/>
      <c r="Q380" s="39"/>
      <c r="R380" s="39"/>
      <c r="S380" s="39"/>
      <c r="T380" s="39"/>
      <c r="W380" s="39"/>
      <c r="X380" s="39"/>
      <c r="Y380" s="39"/>
      <c r="Z380" s="39"/>
      <c r="AA380" s="39"/>
    </row>
    <row r="381" spans="1:27" ht="12.6" customHeight="1" x14ac:dyDescent="0.2">
      <c r="M381" s="39"/>
      <c r="O381" s="39"/>
      <c r="P381" s="39"/>
      <c r="Q381" s="39"/>
      <c r="R381" s="39"/>
      <c r="S381" s="39"/>
      <c r="T381" s="39"/>
      <c r="W381" s="39"/>
      <c r="X381" s="39"/>
      <c r="Y381" s="39"/>
      <c r="Z381" s="39"/>
      <c r="AA381" s="39"/>
    </row>
    <row r="382" spans="1:27" ht="12.6" customHeight="1" x14ac:dyDescent="0.2">
      <c r="M382" s="39"/>
      <c r="O382" s="39"/>
      <c r="P382" s="39"/>
      <c r="Q382" s="39"/>
      <c r="R382" s="39"/>
      <c r="S382" s="39"/>
      <c r="T382" s="39"/>
      <c r="W382" s="39"/>
      <c r="X382" s="39"/>
      <c r="Y382" s="39"/>
      <c r="Z382" s="39"/>
      <c r="AA382" s="39"/>
    </row>
    <row r="383" spans="1:27" ht="12.6" thickBot="1" x14ac:dyDescent="0.3">
      <c r="E383" s="67" t="s">
        <v>167</v>
      </c>
      <c r="F383" s="68"/>
      <c r="G383" s="21"/>
      <c r="H383" s="21"/>
      <c r="I383" s="21"/>
      <c r="J383" s="21"/>
      <c r="K383" s="21"/>
      <c r="L383" s="21"/>
      <c r="M383" s="39"/>
      <c r="O383" s="69"/>
      <c r="P383" s="23"/>
      <c r="Q383" s="23"/>
      <c r="R383" s="23"/>
      <c r="S383" s="23"/>
      <c r="T383" s="23"/>
      <c r="U383" s="23"/>
      <c r="V383" s="23"/>
      <c r="W383" s="69"/>
      <c r="X383" s="23"/>
      <c r="Y383" s="23"/>
      <c r="Z383" s="23"/>
      <c r="AA383" s="23"/>
    </row>
    <row r="384" spans="1:27" ht="24.6" thickBot="1" x14ac:dyDescent="0.25">
      <c r="A384" s="114" t="s">
        <v>111</v>
      </c>
      <c r="B384" s="114" t="s">
        <v>110</v>
      </c>
      <c r="C384" s="114" t="s">
        <v>109</v>
      </c>
      <c r="D384" s="114" t="s">
        <v>108</v>
      </c>
      <c r="E384" s="25" t="s">
        <v>107</v>
      </c>
      <c r="F384" s="26" t="s">
        <v>0</v>
      </c>
      <c r="G384" s="27" t="s">
        <v>123</v>
      </c>
      <c r="H384" s="28" t="s">
        <v>122</v>
      </c>
      <c r="I384" s="28" t="s">
        <v>2</v>
      </c>
      <c r="J384" s="28" t="s">
        <v>3</v>
      </c>
      <c r="K384" s="28" t="s">
        <v>4</v>
      </c>
      <c r="L384" s="30" t="s">
        <v>60</v>
      </c>
      <c r="M384" s="29"/>
      <c r="O384" s="70"/>
      <c r="P384" s="70"/>
      <c r="Q384" s="70"/>
      <c r="R384" s="70"/>
      <c r="S384" s="70"/>
      <c r="T384" s="29"/>
      <c r="U384" s="29"/>
      <c r="V384" s="71"/>
      <c r="W384" s="70"/>
      <c r="X384" s="70"/>
      <c r="Y384" s="70"/>
      <c r="Z384" s="70"/>
      <c r="AA384" s="70"/>
    </row>
    <row r="385" spans="1:27" ht="12" x14ac:dyDescent="0.25">
      <c r="A385" s="153">
        <v>48</v>
      </c>
      <c r="B385" s="153">
        <v>12</v>
      </c>
      <c r="C385" s="153">
        <v>1</v>
      </c>
      <c r="D385" s="153">
        <v>46</v>
      </c>
      <c r="E385" s="31" t="s">
        <v>106</v>
      </c>
      <c r="F385" s="2">
        <v>5108.2082867411791</v>
      </c>
      <c r="G385" s="2">
        <v>20839.895078131711</v>
      </c>
      <c r="H385" s="2">
        <v>2133.6973353948842</v>
      </c>
      <c r="I385" s="2">
        <v>0</v>
      </c>
      <c r="J385" s="2">
        <v>10235.421758877741</v>
      </c>
      <c r="K385" s="2">
        <v>9333.7398768394269</v>
      </c>
      <c r="L385" s="66">
        <v>47650.962335984943</v>
      </c>
      <c r="M385" s="32"/>
      <c r="O385" s="72"/>
      <c r="P385" s="72"/>
      <c r="Q385" s="72"/>
      <c r="R385" s="72"/>
      <c r="S385" s="72"/>
      <c r="T385" s="32"/>
      <c r="U385" s="32"/>
      <c r="V385" s="73"/>
      <c r="W385" s="72"/>
      <c r="X385" s="72"/>
      <c r="Y385" s="72"/>
      <c r="Z385" s="72"/>
      <c r="AA385" s="72"/>
    </row>
    <row r="386" spans="1:27" x14ac:dyDescent="0.2">
      <c r="A386" s="114">
        <v>11</v>
      </c>
      <c r="B386" s="114">
        <v>11</v>
      </c>
      <c r="C386" s="114">
        <v>2</v>
      </c>
      <c r="D386" s="114">
        <v>11</v>
      </c>
      <c r="E386" s="34" t="s">
        <v>14</v>
      </c>
      <c r="F386" s="35">
        <v>5108.2082867411791</v>
      </c>
      <c r="G386" s="35">
        <v>20839.895078131711</v>
      </c>
      <c r="H386" s="35">
        <v>2133.6973353948842</v>
      </c>
      <c r="I386" s="35">
        <v>0</v>
      </c>
      <c r="J386" s="35">
        <v>10235.421758877741</v>
      </c>
      <c r="K386" s="35">
        <v>9333.7398768394269</v>
      </c>
      <c r="L386" s="37">
        <v>47650.962335984943</v>
      </c>
      <c r="M386" s="32"/>
      <c r="N386" s="74"/>
      <c r="O386" s="14"/>
      <c r="P386" s="14"/>
      <c r="Q386" s="14"/>
      <c r="R386" s="14"/>
      <c r="S386" s="14"/>
      <c r="T386" s="32"/>
      <c r="U386" s="32"/>
      <c r="V386" s="74"/>
      <c r="W386" s="14"/>
      <c r="X386" s="14"/>
      <c r="Y386" s="14"/>
      <c r="Z386" s="14"/>
      <c r="AA386" s="14"/>
    </row>
    <row r="387" spans="1:27" ht="12" x14ac:dyDescent="0.25">
      <c r="A387" s="114">
        <v>60</v>
      </c>
      <c r="B387" s="114">
        <v>60</v>
      </c>
      <c r="C387" s="114">
        <v>3</v>
      </c>
      <c r="D387" s="114">
        <v>60</v>
      </c>
      <c r="E387" s="38"/>
      <c r="F387" s="3"/>
      <c r="G387" s="3"/>
      <c r="H387" s="3"/>
      <c r="I387" s="3"/>
      <c r="J387" s="3"/>
      <c r="K387" s="3"/>
      <c r="L387" s="16"/>
      <c r="M387" s="32"/>
      <c r="N387" s="73"/>
      <c r="O387" s="75"/>
      <c r="P387" s="75"/>
      <c r="Q387" s="75"/>
      <c r="R387" s="75"/>
      <c r="S387" s="75"/>
      <c r="T387" s="32"/>
      <c r="U387" s="32"/>
      <c r="V387" s="73"/>
      <c r="W387" s="75"/>
      <c r="X387" s="75"/>
      <c r="Y387" s="75"/>
      <c r="Z387" s="75"/>
      <c r="AA387" s="75"/>
    </row>
    <row r="388" spans="1:27" ht="12" x14ac:dyDescent="0.25">
      <c r="A388" s="153">
        <v>56</v>
      </c>
      <c r="B388" s="153">
        <v>48</v>
      </c>
      <c r="C388" s="153">
        <v>4</v>
      </c>
      <c r="D388" s="153">
        <v>47</v>
      </c>
      <c r="E388" s="41" t="s">
        <v>105</v>
      </c>
      <c r="F388" s="4">
        <v>33555.437699788003</v>
      </c>
      <c r="G388" s="5">
        <v>33470.422397202914</v>
      </c>
      <c r="H388" s="5">
        <v>5150.0768460595</v>
      </c>
      <c r="I388" s="6">
        <v>0</v>
      </c>
      <c r="J388" s="5">
        <v>91112.138453868625</v>
      </c>
      <c r="K388" s="5">
        <v>30602.125220486792</v>
      </c>
      <c r="L388" s="17">
        <v>193890.20061740582</v>
      </c>
      <c r="M388" s="32"/>
      <c r="N388" s="73"/>
      <c r="O388" s="72"/>
      <c r="P388" s="72"/>
      <c r="Q388" s="72"/>
      <c r="R388" s="72"/>
      <c r="S388" s="72"/>
      <c r="T388" s="32"/>
      <c r="U388" s="32"/>
      <c r="V388" s="73"/>
      <c r="W388" s="72"/>
      <c r="X388" s="72"/>
      <c r="Y388" s="72"/>
      <c r="Z388" s="72"/>
      <c r="AA388" s="72"/>
    </row>
    <row r="389" spans="1:27" x14ac:dyDescent="0.2">
      <c r="A389" s="114">
        <v>7</v>
      </c>
      <c r="B389" s="114">
        <v>45</v>
      </c>
      <c r="C389" s="114">
        <v>5</v>
      </c>
      <c r="D389" s="114">
        <v>7</v>
      </c>
      <c r="E389" s="34" t="s">
        <v>15</v>
      </c>
      <c r="F389" s="19">
        <v>15711.904057153501</v>
      </c>
      <c r="G389" s="35">
        <v>20376.838518775101</v>
      </c>
      <c r="H389" s="35">
        <v>2829.0411789008999</v>
      </c>
      <c r="I389" s="43">
        <v>0</v>
      </c>
      <c r="J389" s="35">
        <v>42331.102879379294</v>
      </c>
      <c r="K389" s="35">
        <v>15829.937856351198</v>
      </c>
      <c r="L389" s="44">
        <v>97078.824490559986</v>
      </c>
      <c r="M389" s="32"/>
      <c r="N389" s="74"/>
      <c r="O389" s="14"/>
      <c r="P389" s="14"/>
      <c r="Q389" s="14"/>
      <c r="R389" s="14"/>
      <c r="S389" s="14"/>
      <c r="T389" s="32"/>
      <c r="U389" s="32"/>
      <c r="V389" s="74"/>
      <c r="W389" s="14"/>
      <c r="X389" s="14"/>
      <c r="Y389" s="14"/>
      <c r="Z389" s="14"/>
      <c r="AA389" s="14"/>
    </row>
    <row r="390" spans="1:27" x14ac:dyDescent="0.2">
      <c r="A390" s="114">
        <v>18</v>
      </c>
      <c r="B390" s="114">
        <v>46</v>
      </c>
      <c r="C390" s="114">
        <v>6</v>
      </c>
      <c r="D390" s="114">
        <v>18</v>
      </c>
      <c r="E390" s="34" t="s">
        <v>16</v>
      </c>
      <c r="F390" s="19">
        <v>7748.6694065572028</v>
      </c>
      <c r="G390" s="35">
        <v>10052.960924611414</v>
      </c>
      <c r="H390" s="35">
        <v>1049.3625850082001</v>
      </c>
      <c r="I390" s="43">
        <v>0</v>
      </c>
      <c r="J390" s="35">
        <v>28416.126686157018</v>
      </c>
      <c r="K390" s="35">
        <v>10241.7854181601</v>
      </c>
      <c r="L390" s="44">
        <v>57508.905020493934</v>
      </c>
      <c r="M390" s="32"/>
      <c r="N390" s="74"/>
      <c r="O390" s="14"/>
      <c r="P390" s="14"/>
      <c r="Q390" s="14"/>
      <c r="R390" s="14"/>
      <c r="S390" s="14"/>
      <c r="T390" s="32"/>
      <c r="U390" s="32"/>
      <c r="V390" s="74"/>
      <c r="W390" s="14"/>
      <c r="X390" s="14"/>
      <c r="Y390" s="14"/>
      <c r="Z390" s="14"/>
      <c r="AA390" s="14"/>
    </row>
    <row r="391" spans="1:27" x14ac:dyDescent="0.2">
      <c r="A391" s="114">
        <v>37</v>
      </c>
      <c r="B391" s="114">
        <v>47</v>
      </c>
      <c r="C391" s="114">
        <v>7</v>
      </c>
      <c r="D391" s="114">
        <v>37</v>
      </c>
      <c r="E391" s="34" t="s">
        <v>17</v>
      </c>
      <c r="F391" s="19">
        <v>10094.864236077294</v>
      </c>
      <c r="G391" s="35">
        <v>3040.6229538164007</v>
      </c>
      <c r="H391" s="35">
        <v>1271.6730821504</v>
      </c>
      <c r="I391" s="43">
        <v>0</v>
      </c>
      <c r="J391" s="35">
        <v>20364.908888332306</v>
      </c>
      <c r="K391" s="35">
        <v>4530.4019459754973</v>
      </c>
      <c r="L391" s="44">
        <v>39302.471106351899</v>
      </c>
      <c r="M391" s="32"/>
      <c r="N391" s="74"/>
      <c r="O391" s="14"/>
      <c r="P391" s="14"/>
      <c r="Q391" s="14"/>
      <c r="R391" s="14"/>
      <c r="S391" s="14"/>
      <c r="T391" s="32"/>
      <c r="U391" s="32"/>
      <c r="V391" s="74"/>
      <c r="W391" s="14"/>
      <c r="X391" s="14"/>
      <c r="Y391" s="14"/>
      <c r="Z391" s="14"/>
      <c r="AA391" s="14"/>
    </row>
    <row r="392" spans="1:27" ht="12" x14ac:dyDescent="0.25">
      <c r="A392" s="114">
        <v>61</v>
      </c>
      <c r="B392" s="114">
        <v>61</v>
      </c>
      <c r="C392" s="114">
        <v>8</v>
      </c>
      <c r="D392" s="114">
        <v>61</v>
      </c>
      <c r="E392" s="38"/>
      <c r="F392" s="7"/>
      <c r="G392" s="35"/>
      <c r="H392" s="35"/>
      <c r="I392" s="8"/>
      <c r="J392" s="3"/>
      <c r="K392" s="3"/>
      <c r="L392" s="45"/>
      <c r="M392" s="32"/>
      <c r="N392" s="73"/>
      <c r="O392" s="75"/>
      <c r="P392" s="75"/>
      <c r="Q392" s="75"/>
      <c r="R392" s="75"/>
      <c r="S392" s="75"/>
      <c r="T392" s="32"/>
      <c r="U392" s="32"/>
      <c r="V392" s="73"/>
      <c r="W392" s="75"/>
      <c r="X392" s="75"/>
      <c r="Y392" s="75"/>
      <c r="Z392" s="75"/>
      <c r="AA392" s="75"/>
    </row>
    <row r="393" spans="1:27" ht="12" x14ac:dyDescent="0.25">
      <c r="A393" s="153">
        <v>50</v>
      </c>
      <c r="B393" s="153">
        <v>20</v>
      </c>
      <c r="C393" s="153">
        <v>9</v>
      </c>
      <c r="D393" s="153">
        <v>48</v>
      </c>
      <c r="E393" s="41" t="s">
        <v>104</v>
      </c>
      <c r="F393" s="4">
        <v>92483.173382272522</v>
      </c>
      <c r="G393" s="5">
        <v>14936.824907397639</v>
      </c>
      <c r="H393" s="5">
        <v>5481.163436972206</v>
      </c>
      <c r="I393" s="6">
        <v>0</v>
      </c>
      <c r="J393" s="5">
        <v>228198.73424887744</v>
      </c>
      <c r="K393" s="5">
        <v>5063.8449635503675</v>
      </c>
      <c r="L393" s="17">
        <v>346163.74093907018</v>
      </c>
      <c r="M393" s="32"/>
      <c r="N393" s="73"/>
      <c r="O393" s="72"/>
      <c r="P393" s="72"/>
      <c r="Q393" s="72"/>
      <c r="R393" s="72"/>
      <c r="S393" s="72"/>
      <c r="T393" s="32"/>
      <c r="U393" s="32"/>
      <c r="V393" s="73"/>
      <c r="W393" s="72"/>
      <c r="X393" s="72"/>
      <c r="Y393" s="72"/>
      <c r="Z393" s="72"/>
      <c r="AA393" s="72"/>
    </row>
    <row r="394" spans="1:27" x14ac:dyDescent="0.2">
      <c r="A394" s="114">
        <v>1</v>
      </c>
      <c r="B394" s="114">
        <v>17</v>
      </c>
      <c r="C394" s="114">
        <v>10</v>
      </c>
      <c r="D394" s="114">
        <v>1</v>
      </c>
      <c r="E394" s="34" t="s">
        <v>18</v>
      </c>
      <c r="F394" s="19">
        <v>13203.751708345597</v>
      </c>
      <c r="G394" s="35">
        <v>3880.2876008809999</v>
      </c>
      <c r="H394" s="35">
        <v>1504.2702100442002</v>
      </c>
      <c r="I394" s="43">
        <v>0</v>
      </c>
      <c r="J394" s="35">
        <v>53137.819229535024</v>
      </c>
      <c r="K394" s="35">
        <v>217.71255001680004</v>
      </c>
      <c r="L394" s="44">
        <v>71943.841298822619</v>
      </c>
      <c r="M394" s="32"/>
      <c r="N394" s="74"/>
      <c r="O394" s="14"/>
      <c r="P394" s="14"/>
      <c r="Q394" s="14"/>
      <c r="R394" s="14"/>
      <c r="S394" s="14"/>
      <c r="T394" s="32"/>
      <c r="U394" s="32"/>
      <c r="V394" s="74"/>
      <c r="W394" s="14"/>
      <c r="X394" s="14"/>
      <c r="Y394" s="14"/>
      <c r="Z394" s="14"/>
      <c r="AA394" s="14"/>
    </row>
    <row r="395" spans="1:27" x14ac:dyDescent="0.2">
      <c r="A395" s="114">
        <v>17</v>
      </c>
      <c r="B395" s="114">
        <v>18</v>
      </c>
      <c r="C395" s="114">
        <v>11</v>
      </c>
      <c r="D395" s="114">
        <v>17</v>
      </c>
      <c r="E395" s="34" t="s">
        <v>19</v>
      </c>
      <c r="F395" s="19">
        <v>26169.915836695211</v>
      </c>
      <c r="G395" s="35">
        <v>4975.0721877629967</v>
      </c>
      <c r="H395" s="35">
        <v>2064.7799028537002</v>
      </c>
      <c r="I395" s="43">
        <v>0</v>
      </c>
      <c r="J395" s="35">
        <v>44915.1693156412</v>
      </c>
      <c r="K395" s="35">
        <v>2328.345584056699</v>
      </c>
      <c r="L395" s="44">
        <v>80453.282827009811</v>
      </c>
      <c r="M395" s="32"/>
      <c r="N395" s="74"/>
      <c r="O395" s="14"/>
      <c r="P395" s="14"/>
      <c r="Q395" s="14"/>
      <c r="R395" s="14"/>
      <c r="S395" s="14"/>
      <c r="T395" s="32"/>
      <c r="U395" s="32"/>
      <c r="V395" s="74"/>
      <c r="W395" s="14"/>
      <c r="X395" s="14"/>
      <c r="Y395" s="14"/>
      <c r="Z395" s="14"/>
      <c r="AA395" s="14"/>
    </row>
    <row r="396" spans="1:27" x14ac:dyDescent="0.2">
      <c r="A396" s="114">
        <v>23</v>
      </c>
      <c r="B396" s="114">
        <v>19</v>
      </c>
      <c r="C396" s="114">
        <v>12</v>
      </c>
      <c r="D396" s="114">
        <v>23</v>
      </c>
      <c r="E396" s="34" t="s">
        <v>20</v>
      </c>
      <c r="F396" s="19">
        <v>53109.505837231714</v>
      </c>
      <c r="G396" s="35">
        <v>6081.465118753641</v>
      </c>
      <c r="H396" s="35">
        <v>1912.1133240743056</v>
      </c>
      <c r="I396" s="43">
        <v>0</v>
      </c>
      <c r="J396" s="35">
        <v>130145.74570370122</v>
      </c>
      <c r="K396" s="35">
        <v>2517.7868294768687</v>
      </c>
      <c r="L396" s="44">
        <v>193766.61681323775</v>
      </c>
      <c r="M396" s="32"/>
      <c r="N396" s="74"/>
      <c r="O396" s="14"/>
      <c r="P396" s="14"/>
      <c r="Q396" s="14"/>
      <c r="R396" s="14"/>
      <c r="S396" s="14"/>
      <c r="T396" s="32"/>
      <c r="U396" s="32"/>
      <c r="V396" s="74"/>
      <c r="W396" s="14"/>
      <c r="X396" s="14"/>
      <c r="Y396" s="14"/>
      <c r="Z396" s="14"/>
      <c r="AA396" s="14"/>
    </row>
    <row r="397" spans="1:27" ht="12" x14ac:dyDescent="0.25">
      <c r="A397" s="114">
        <v>62</v>
      </c>
      <c r="B397" s="114">
        <v>62</v>
      </c>
      <c r="C397" s="114">
        <v>13</v>
      </c>
      <c r="D397" s="114">
        <v>62</v>
      </c>
      <c r="E397" s="38"/>
      <c r="F397" s="7"/>
      <c r="G397" s="3"/>
      <c r="H397" s="3"/>
      <c r="I397" s="8"/>
      <c r="J397" s="3"/>
      <c r="K397" s="3"/>
      <c r="L397" s="45"/>
      <c r="M397" s="32"/>
      <c r="N397" s="73"/>
      <c r="O397" s="75"/>
      <c r="P397" s="75"/>
      <c r="Q397" s="75"/>
      <c r="R397" s="75"/>
      <c r="S397" s="75"/>
      <c r="T397" s="32"/>
      <c r="U397" s="32"/>
      <c r="V397" s="73"/>
      <c r="W397" s="75"/>
      <c r="X397" s="75"/>
      <c r="Y397" s="75"/>
      <c r="Z397" s="75"/>
      <c r="AA397" s="75"/>
    </row>
    <row r="398" spans="1:27" ht="12" x14ac:dyDescent="0.25">
      <c r="A398" s="153">
        <v>51</v>
      </c>
      <c r="B398" s="153">
        <v>25</v>
      </c>
      <c r="C398" s="153">
        <v>14</v>
      </c>
      <c r="D398" s="153">
        <v>49</v>
      </c>
      <c r="E398" s="31" t="s">
        <v>103</v>
      </c>
      <c r="F398" s="9">
        <v>104413.73142217625</v>
      </c>
      <c r="G398" s="2">
        <v>93425.71863412825</v>
      </c>
      <c r="H398" s="2">
        <v>12085.345883850689</v>
      </c>
      <c r="I398" s="10">
        <v>0</v>
      </c>
      <c r="J398" s="2">
        <v>195893.29334939271</v>
      </c>
      <c r="K398" s="2">
        <v>50471.968853217651</v>
      </c>
      <c r="L398" s="47">
        <v>456290.05814276554</v>
      </c>
      <c r="M398" s="32"/>
      <c r="N398" s="73"/>
      <c r="O398" s="72"/>
      <c r="P398" s="72"/>
      <c r="Q398" s="72"/>
      <c r="R398" s="72"/>
      <c r="S398" s="72"/>
      <c r="T398" s="32"/>
      <c r="U398" s="32"/>
      <c r="V398" s="73"/>
      <c r="W398" s="72"/>
      <c r="X398" s="72"/>
      <c r="Y398" s="72"/>
      <c r="Z398" s="72"/>
      <c r="AA398" s="72"/>
    </row>
    <row r="399" spans="1:27" x14ac:dyDescent="0.2">
      <c r="A399" s="114">
        <v>5</v>
      </c>
      <c r="B399" s="114">
        <v>21</v>
      </c>
      <c r="C399" s="114">
        <v>15</v>
      </c>
      <c r="D399" s="114">
        <v>5</v>
      </c>
      <c r="E399" s="34" t="s">
        <v>21</v>
      </c>
      <c r="F399" s="19">
        <v>22573.673730290608</v>
      </c>
      <c r="G399" s="35">
        <v>7624.6610895994181</v>
      </c>
      <c r="H399" s="35">
        <v>2066.2176993692001</v>
      </c>
      <c r="I399" s="43">
        <v>0</v>
      </c>
      <c r="J399" s="35">
        <v>73268.274422980976</v>
      </c>
      <c r="K399" s="35">
        <v>21608.355363307757</v>
      </c>
      <c r="L399" s="44">
        <v>127141.18230554796</v>
      </c>
      <c r="M399" s="32"/>
      <c r="N399" s="74"/>
      <c r="O399" s="14"/>
      <c r="P399" s="14"/>
      <c r="Q399" s="14"/>
      <c r="R399" s="14"/>
      <c r="S399" s="14"/>
      <c r="T399" s="32"/>
      <c r="U399" s="32"/>
      <c r="V399" s="74"/>
      <c r="W399" s="14"/>
      <c r="X399" s="14"/>
      <c r="Y399" s="14"/>
      <c r="Z399" s="14"/>
      <c r="AA399" s="14"/>
    </row>
    <row r="400" spans="1:27" x14ac:dyDescent="0.2">
      <c r="A400" s="114">
        <v>22</v>
      </c>
      <c r="B400" s="114">
        <v>22</v>
      </c>
      <c r="C400" s="114">
        <v>16</v>
      </c>
      <c r="D400" s="114">
        <v>22</v>
      </c>
      <c r="E400" s="34" t="s">
        <v>22</v>
      </c>
      <c r="F400" s="19">
        <v>50694.71909485483</v>
      </c>
      <c r="G400" s="35">
        <v>8906.5676834071946</v>
      </c>
      <c r="H400" s="35">
        <v>2884.3609579554</v>
      </c>
      <c r="I400" s="43">
        <v>0</v>
      </c>
      <c r="J400" s="35">
        <v>68431.396640880412</v>
      </c>
      <c r="K400" s="35">
        <v>2814.2710684776002</v>
      </c>
      <c r="L400" s="44">
        <v>133731.31544557543</v>
      </c>
      <c r="M400" s="32"/>
      <c r="N400" s="74"/>
      <c r="O400" s="14"/>
      <c r="P400" s="14"/>
      <c r="Q400" s="14"/>
      <c r="R400" s="14"/>
      <c r="S400" s="14"/>
      <c r="T400" s="32"/>
      <c r="U400" s="32"/>
      <c r="V400" s="74"/>
      <c r="W400" s="14"/>
      <c r="X400" s="14"/>
      <c r="Y400" s="14"/>
      <c r="Z400" s="14"/>
      <c r="AA400" s="14"/>
    </row>
    <row r="401" spans="1:27" x14ac:dyDescent="0.2">
      <c r="A401" s="114">
        <v>25</v>
      </c>
      <c r="B401" s="114">
        <v>23</v>
      </c>
      <c r="C401" s="114">
        <v>17</v>
      </c>
      <c r="D401" s="114">
        <v>25</v>
      </c>
      <c r="E401" s="34" t="s">
        <v>23</v>
      </c>
      <c r="F401" s="19">
        <v>23319.937020859314</v>
      </c>
      <c r="G401" s="35">
        <v>48584.606070975067</v>
      </c>
      <c r="H401" s="35">
        <v>5994.125310047888</v>
      </c>
      <c r="I401" s="43">
        <v>0</v>
      </c>
      <c r="J401" s="35">
        <v>25496.751104548021</v>
      </c>
      <c r="K401" s="35">
        <v>13040.264205845591</v>
      </c>
      <c r="L401" s="44">
        <v>116435.68371227589</v>
      </c>
      <c r="M401" s="32"/>
      <c r="N401" s="74"/>
      <c r="O401" s="14"/>
      <c r="P401" s="14"/>
      <c r="Q401" s="14"/>
      <c r="R401" s="14"/>
      <c r="S401" s="14"/>
      <c r="T401" s="32"/>
      <c r="U401" s="32"/>
      <c r="V401" s="74"/>
      <c r="W401" s="14"/>
      <c r="X401" s="14"/>
      <c r="Y401" s="14"/>
      <c r="Z401" s="14"/>
      <c r="AA401" s="14"/>
    </row>
    <row r="402" spans="1:27" x14ac:dyDescent="0.2">
      <c r="A402" s="114">
        <v>44</v>
      </c>
      <c r="B402" s="114">
        <v>24</v>
      </c>
      <c r="C402" s="114">
        <v>18</v>
      </c>
      <c r="D402" s="114">
        <v>44</v>
      </c>
      <c r="E402" s="34" t="s">
        <v>24</v>
      </c>
      <c r="F402" s="19">
        <v>7825.4015761715027</v>
      </c>
      <c r="G402" s="35">
        <v>28309.883790146574</v>
      </c>
      <c r="H402" s="35">
        <v>1140.6419164782003</v>
      </c>
      <c r="I402" s="43">
        <v>0</v>
      </c>
      <c r="J402" s="35">
        <v>28696.871180983318</v>
      </c>
      <c r="K402" s="35">
        <v>13009.078215586696</v>
      </c>
      <c r="L402" s="44">
        <v>78981.87667936628</v>
      </c>
      <c r="M402" s="32"/>
      <c r="N402" s="74"/>
      <c r="O402" s="14"/>
      <c r="P402" s="14"/>
      <c r="Q402" s="14"/>
      <c r="R402" s="14"/>
      <c r="S402" s="14"/>
      <c r="T402" s="32"/>
      <c r="U402" s="32"/>
      <c r="V402" s="74"/>
      <c r="W402" s="14"/>
      <c r="X402" s="14"/>
      <c r="Y402" s="14"/>
      <c r="Z402" s="14"/>
      <c r="AA402" s="14"/>
    </row>
    <row r="403" spans="1:27" ht="12" x14ac:dyDescent="0.25">
      <c r="A403" s="114">
        <v>63</v>
      </c>
      <c r="B403" s="114">
        <v>63</v>
      </c>
      <c r="C403" s="114">
        <v>19</v>
      </c>
      <c r="D403" s="114">
        <v>63</v>
      </c>
      <c r="E403" s="31"/>
      <c r="F403" s="11"/>
      <c r="G403" s="12"/>
      <c r="H403" s="12"/>
      <c r="I403" s="13"/>
      <c r="J403" s="12"/>
      <c r="K403" s="12"/>
      <c r="L403" s="49"/>
      <c r="M403" s="32"/>
      <c r="N403" s="73"/>
      <c r="O403" s="75"/>
      <c r="P403" s="75"/>
      <c r="Q403" s="75"/>
      <c r="R403" s="75"/>
      <c r="S403" s="75"/>
      <c r="T403" s="32"/>
      <c r="U403" s="32"/>
      <c r="V403" s="73"/>
      <c r="W403" s="75"/>
      <c r="X403" s="75"/>
      <c r="Y403" s="75"/>
      <c r="Z403" s="75"/>
      <c r="AA403" s="75"/>
    </row>
    <row r="404" spans="1:27" ht="12" x14ac:dyDescent="0.25">
      <c r="A404" s="153">
        <v>52</v>
      </c>
      <c r="B404" s="153">
        <v>29</v>
      </c>
      <c r="C404" s="153">
        <v>20</v>
      </c>
      <c r="D404" s="153">
        <v>50</v>
      </c>
      <c r="E404" s="41" t="s">
        <v>102</v>
      </c>
      <c r="F404" s="4">
        <v>23858.328837073939</v>
      </c>
      <c r="G404" s="5">
        <v>66690.135997659818</v>
      </c>
      <c r="H404" s="5">
        <v>14889.918103051055</v>
      </c>
      <c r="I404" s="6">
        <v>0</v>
      </c>
      <c r="J404" s="5">
        <v>21927.491799860079</v>
      </c>
      <c r="K404" s="5">
        <v>46297.422819190135</v>
      </c>
      <c r="L404" s="17">
        <v>173663.29755683502</v>
      </c>
      <c r="M404" s="32"/>
      <c r="N404" s="73"/>
      <c r="O404" s="72"/>
      <c r="P404" s="72"/>
      <c r="Q404" s="72"/>
      <c r="R404" s="72"/>
      <c r="S404" s="72"/>
      <c r="T404" s="32"/>
      <c r="U404" s="32"/>
      <c r="V404" s="73"/>
      <c r="W404" s="72"/>
      <c r="X404" s="72"/>
      <c r="Y404" s="72"/>
      <c r="Z404" s="72"/>
      <c r="AA404" s="72"/>
    </row>
    <row r="405" spans="1:27" x14ac:dyDescent="0.2">
      <c r="A405" s="114">
        <v>2</v>
      </c>
      <c r="B405" s="114">
        <v>26</v>
      </c>
      <c r="C405" s="114">
        <v>21</v>
      </c>
      <c r="D405" s="114">
        <v>2</v>
      </c>
      <c r="E405" s="34" t="s">
        <v>25</v>
      </c>
      <c r="F405" s="19">
        <v>4523.3908508575341</v>
      </c>
      <c r="G405" s="35">
        <v>18545.455289082965</v>
      </c>
      <c r="H405" s="35">
        <v>632.54816068806554</v>
      </c>
      <c r="I405" s="43">
        <v>0</v>
      </c>
      <c r="J405" s="35">
        <v>11188.421280478578</v>
      </c>
      <c r="K405" s="35">
        <v>19678.268315309324</v>
      </c>
      <c r="L405" s="44">
        <v>54568.083896416465</v>
      </c>
      <c r="M405" s="32"/>
      <c r="N405" s="74"/>
      <c r="O405" s="14"/>
      <c r="P405" s="14"/>
      <c r="Q405" s="14"/>
      <c r="R405" s="14"/>
      <c r="S405" s="14"/>
      <c r="T405" s="32"/>
      <c r="U405" s="32"/>
      <c r="V405" s="74"/>
      <c r="W405" s="14"/>
      <c r="X405" s="14"/>
      <c r="Y405" s="14"/>
      <c r="Z405" s="14"/>
      <c r="AA405" s="14"/>
    </row>
    <row r="406" spans="1:27" x14ac:dyDescent="0.2">
      <c r="A406" s="114">
        <v>16</v>
      </c>
      <c r="B406" s="114">
        <v>27</v>
      </c>
      <c r="C406" s="114">
        <v>22</v>
      </c>
      <c r="D406" s="114">
        <v>16</v>
      </c>
      <c r="E406" s="34" t="s">
        <v>26</v>
      </c>
      <c r="F406" s="19">
        <v>5873.3614669819972</v>
      </c>
      <c r="G406" s="35">
        <v>27573.863436483472</v>
      </c>
      <c r="H406" s="35">
        <v>6918.7425825599976</v>
      </c>
      <c r="I406" s="43">
        <v>0</v>
      </c>
      <c r="J406" s="35">
        <v>1977.3295391044996</v>
      </c>
      <c r="K406" s="35">
        <v>13291.310283296496</v>
      </c>
      <c r="L406" s="44">
        <v>55634.607308426464</v>
      </c>
      <c r="M406" s="32"/>
      <c r="N406" s="74"/>
      <c r="O406" s="14"/>
      <c r="P406" s="14"/>
      <c r="Q406" s="14"/>
      <c r="R406" s="14"/>
      <c r="S406" s="14"/>
      <c r="T406" s="32"/>
      <c r="U406" s="32"/>
      <c r="V406" s="74"/>
      <c r="W406" s="14"/>
      <c r="X406" s="14"/>
      <c r="Y406" s="14"/>
      <c r="Z406" s="14"/>
      <c r="AA406" s="14"/>
    </row>
    <row r="407" spans="1:27" x14ac:dyDescent="0.2">
      <c r="A407" s="114">
        <v>30</v>
      </c>
      <c r="B407" s="114">
        <v>28</v>
      </c>
      <c r="C407" s="114">
        <v>23</v>
      </c>
      <c r="D407" s="114">
        <v>30</v>
      </c>
      <c r="E407" s="34" t="s">
        <v>27</v>
      </c>
      <c r="F407" s="19">
        <v>13461.576519234408</v>
      </c>
      <c r="G407" s="35">
        <v>20570.817272093373</v>
      </c>
      <c r="H407" s="35">
        <v>7338.6273598029929</v>
      </c>
      <c r="I407" s="43">
        <v>0</v>
      </c>
      <c r="J407" s="35">
        <v>8761.7409802770035</v>
      </c>
      <c r="K407" s="35">
        <v>13327.844220584311</v>
      </c>
      <c r="L407" s="44">
        <v>63460.606351992086</v>
      </c>
      <c r="M407" s="32"/>
      <c r="N407" s="74"/>
      <c r="O407" s="14"/>
      <c r="P407" s="14"/>
      <c r="Q407" s="14"/>
      <c r="R407" s="14"/>
      <c r="S407" s="14"/>
      <c r="T407" s="32"/>
      <c r="U407" s="32"/>
      <c r="V407" s="74"/>
      <c r="W407" s="14"/>
      <c r="X407" s="14"/>
      <c r="Y407" s="14"/>
      <c r="Z407" s="14"/>
      <c r="AA407" s="14"/>
    </row>
    <row r="408" spans="1:27" ht="12" x14ac:dyDescent="0.25">
      <c r="A408" s="114">
        <v>64</v>
      </c>
      <c r="B408" s="114">
        <v>64</v>
      </c>
      <c r="C408" s="114">
        <v>24</v>
      </c>
      <c r="D408" s="114">
        <v>64</v>
      </c>
      <c r="E408" s="38"/>
      <c r="F408" s="7"/>
      <c r="G408" s="3"/>
      <c r="H408" s="3"/>
      <c r="I408" s="8"/>
      <c r="J408" s="3"/>
      <c r="K408" s="3"/>
      <c r="L408" s="45"/>
      <c r="M408" s="32"/>
      <c r="N408" s="73"/>
      <c r="O408" s="75"/>
      <c r="P408" s="75"/>
      <c r="Q408" s="75"/>
      <c r="R408" s="75"/>
      <c r="S408" s="75"/>
      <c r="T408" s="32"/>
      <c r="U408" s="32"/>
      <c r="V408" s="73"/>
      <c r="W408" s="75"/>
      <c r="X408" s="75"/>
      <c r="Y408" s="75"/>
      <c r="Z408" s="75"/>
      <c r="AA408" s="75"/>
    </row>
    <row r="409" spans="1:27" ht="12" x14ac:dyDescent="0.25">
      <c r="A409" s="153">
        <v>57</v>
      </c>
      <c r="B409" s="153">
        <v>53</v>
      </c>
      <c r="C409" s="153">
        <v>25</v>
      </c>
      <c r="D409" s="153">
        <v>51</v>
      </c>
      <c r="E409" s="41" t="s">
        <v>101</v>
      </c>
      <c r="F409" s="4">
        <v>250096.01054874208</v>
      </c>
      <c r="G409" s="5">
        <v>5396.6050739254406</v>
      </c>
      <c r="H409" s="5">
        <v>578.77</v>
      </c>
      <c r="I409" s="6">
        <v>0</v>
      </c>
      <c r="J409" s="5">
        <v>59205.412593212299</v>
      </c>
      <c r="K409" s="5">
        <v>0</v>
      </c>
      <c r="L409" s="17">
        <v>315276.79821587983</v>
      </c>
      <c r="M409" s="32"/>
      <c r="N409" s="73"/>
      <c r="O409" s="72"/>
      <c r="P409" s="72"/>
      <c r="Q409" s="72"/>
      <c r="R409" s="72"/>
      <c r="S409" s="72"/>
      <c r="T409" s="32"/>
      <c r="U409" s="32"/>
      <c r="V409" s="73"/>
      <c r="W409" s="72"/>
      <c r="X409" s="72"/>
      <c r="Y409" s="72"/>
      <c r="Z409" s="72"/>
      <c r="AA409" s="72"/>
    </row>
    <row r="410" spans="1:27" x14ac:dyDescent="0.2">
      <c r="A410" s="114">
        <v>19</v>
      </c>
      <c r="B410" s="114">
        <v>49</v>
      </c>
      <c r="C410" s="114">
        <v>26</v>
      </c>
      <c r="D410" s="114">
        <v>19</v>
      </c>
      <c r="E410" s="34" t="s">
        <v>28</v>
      </c>
      <c r="F410" s="19">
        <v>91757.990648094332</v>
      </c>
      <c r="G410" s="43">
        <v>425.66486580508729</v>
      </c>
      <c r="H410" s="43">
        <v>15</v>
      </c>
      <c r="I410" s="43">
        <v>0</v>
      </c>
      <c r="J410" s="35">
        <v>3093.1416288341734</v>
      </c>
      <c r="K410" s="35">
        <v>0</v>
      </c>
      <c r="L410" s="44">
        <v>95291.797142733587</v>
      </c>
      <c r="M410" s="32"/>
      <c r="N410" s="74"/>
      <c r="O410" s="14"/>
      <c r="P410" s="14"/>
      <c r="Q410" s="14"/>
      <c r="R410" s="14"/>
      <c r="S410" s="14"/>
      <c r="T410" s="32"/>
      <c r="U410" s="32"/>
      <c r="V410" s="74"/>
      <c r="W410" s="14"/>
      <c r="X410" s="14"/>
      <c r="Y410" s="14"/>
      <c r="Z410" s="14"/>
      <c r="AA410" s="14"/>
    </row>
    <row r="411" spans="1:27" x14ac:dyDescent="0.2">
      <c r="A411" s="114">
        <v>24</v>
      </c>
      <c r="B411" s="114">
        <v>50</v>
      </c>
      <c r="C411" s="114">
        <v>27</v>
      </c>
      <c r="D411" s="114">
        <v>24</v>
      </c>
      <c r="E411" s="34" t="s">
        <v>29</v>
      </c>
      <c r="F411" s="19">
        <v>67017.893758188322</v>
      </c>
      <c r="G411" s="43">
        <v>181.83572569570001</v>
      </c>
      <c r="H411" s="43">
        <v>176.25</v>
      </c>
      <c r="I411" s="43">
        <v>0</v>
      </c>
      <c r="J411" s="35">
        <v>15959.205120492297</v>
      </c>
      <c r="K411" s="35">
        <v>0</v>
      </c>
      <c r="L411" s="44">
        <v>83335.184604376322</v>
      </c>
      <c r="M411" s="32"/>
      <c r="N411" s="74"/>
      <c r="O411" s="14"/>
      <c r="P411" s="14"/>
      <c r="Q411" s="14"/>
      <c r="R411" s="14"/>
      <c r="S411" s="14"/>
      <c r="T411" s="32"/>
      <c r="U411" s="32"/>
      <c r="V411" s="74"/>
      <c r="W411" s="14"/>
      <c r="X411" s="14"/>
      <c r="Y411" s="14"/>
      <c r="Z411" s="14"/>
      <c r="AA411" s="14"/>
    </row>
    <row r="412" spans="1:27" x14ac:dyDescent="0.2">
      <c r="A412" s="114">
        <v>26</v>
      </c>
      <c r="B412" s="114">
        <v>51</v>
      </c>
      <c r="C412" s="114">
        <v>28</v>
      </c>
      <c r="D412" s="114">
        <v>26</v>
      </c>
      <c r="E412" s="34" t="s">
        <v>30</v>
      </c>
      <c r="F412" s="19">
        <v>76420.603739112412</v>
      </c>
      <c r="G412" s="43">
        <v>938.00116719475284</v>
      </c>
      <c r="H412" s="43">
        <v>93.5</v>
      </c>
      <c r="I412" s="43">
        <v>0</v>
      </c>
      <c r="J412" s="35">
        <v>1041.6997765994049</v>
      </c>
      <c r="K412" s="35">
        <v>0</v>
      </c>
      <c r="L412" s="44">
        <v>78493.804682906572</v>
      </c>
      <c r="M412" s="32"/>
      <c r="N412" s="74"/>
      <c r="O412" s="14"/>
      <c r="P412" s="14"/>
      <c r="Q412" s="14"/>
      <c r="R412" s="14"/>
      <c r="S412" s="14"/>
      <c r="T412" s="32"/>
      <c r="U412" s="32"/>
      <c r="V412" s="74"/>
      <c r="W412" s="14"/>
      <c r="X412" s="14"/>
      <c r="Y412" s="14"/>
      <c r="Z412" s="14"/>
      <c r="AA412" s="14"/>
    </row>
    <row r="413" spans="1:27" x14ac:dyDescent="0.2">
      <c r="A413" s="114">
        <v>43</v>
      </c>
      <c r="B413" s="114">
        <v>52</v>
      </c>
      <c r="C413" s="114">
        <v>29</v>
      </c>
      <c r="D413" s="114">
        <v>43</v>
      </c>
      <c r="E413" s="34" t="s">
        <v>31</v>
      </c>
      <c r="F413" s="19">
        <v>14899.522403347</v>
      </c>
      <c r="G413" s="43">
        <v>3851.1033152299001</v>
      </c>
      <c r="H413" s="43">
        <v>294.02</v>
      </c>
      <c r="I413" s="43">
        <v>0</v>
      </c>
      <c r="J413" s="35">
        <v>39111.366067286428</v>
      </c>
      <c r="K413" s="35">
        <v>0</v>
      </c>
      <c r="L413" s="44">
        <v>58156.011785863331</v>
      </c>
      <c r="M413" s="32"/>
      <c r="N413" s="74"/>
      <c r="O413" s="14"/>
      <c r="P413" s="14"/>
      <c r="Q413" s="14"/>
      <c r="R413" s="14"/>
      <c r="S413" s="14"/>
      <c r="T413" s="32"/>
      <c r="U413" s="32"/>
      <c r="V413" s="74"/>
      <c r="W413" s="14"/>
      <c r="X413" s="14"/>
      <c r="Y413" s="14"/>
      <c r="Z413" s="14"/>
      <c r="AA413" s="14"/>
    </row>
    <row r="414" spans="1:27" ht="12" x14ac:dyDescent="0.25">
      <c r="A414" s="114">
        <v>65</v>
      </c>
      <c r="B414" s="114">
        <v>65</v>
      </c>
      <c r="C414" s="114">
        <v>30</v>
      </c>
      <c r="D414" s="114">
        <v>65</v>
      </c>
      <c r="E414" s="31"/>
      <c r="F414" s="11"/>
      <c r="G414" s="13"/>
      <c r="H414" s="13"/>
      <c r="I414" s="8"/>
      <c r="J414" s="12"/>
      <c r="K414" s="12"/>
      <c r="L414" s="49"/>
      <c r="M414" s="32"/>
      <c r="N414" s="73"/>
      <c r="O414" s="75"/>
      <c r="P414" s="75"/>
      <c r="Q414" s="75"/>
      <c r="R414" s="75"/>
      <c r="S414" s="75"/>
      <c r="T414" s="32"/>
      <c r="U414" s="32"/>
      <c r="V414" s="73"/>
      <c r="W414" s="75"/>
      <c r="X414" s="75"/>
      <c r="Y414" s="75"/>
      <c r="Z414" s="75"/>
      <c r="AA414" s="75"/>
    </row>
    <row r="415" spans="1:27" ht="12" x14ac:dyDescent="0.25">
      <c r="A415" s="153">
        <v>46</v>
      </c>
      <c r="B415" s="153">
        <v>7</v>
      </c>
      <c r="C415" s="153">
        <v>31</v>
      </c>
      <c r="D415" s="153">
        <v>52</v>
      </c>
      <c r="E415" s="41" t="s">
        <v>100</v>
      </c>
      <c r="F415" s="4">
        <v>303928.6769029845</v>
      </c>
      <c r="G415" s="5">
        <v>148796.89639855589</v>
      </c>
      <c r="H415" s="5">
        <v>28494.738127350895</v>
      </c>
      <c r="I415" s="6">
        <v>12630.941141920395</v>
      </c>
      <c r="J415" s="5">
        <v>240707.56929785313</v>
      </c>
      <c r="K415" s="5">
        <v>40519.417087072812</v>
      </c>
      <c r="L415" s="17">
        <v>775078.23895573767</v>
      </c>
      <c r="M415" s="32"/>
      <c r="N415" s="73"/>
      <c r="O415" s="72"/>
      <c r="P415" s="72"/>
      <c r="Q415" s="72"/>
      <c r="R415" s="72"/>
      <c r="S415" s="72"/>
      <c r="T415" s="32"/>
      <c r="U415" s="32"/>
      <c r="V415" s="73"/>
      <c r="W415" s="72"/>
      <c r="X415" s="72"/>
      <c r="Y415" s="72"/>
      <c r="Z415" s="72"/>
      <c r="AA415" s="72"/>
    </row>
    <row r="416" spans="1:27" x14ac:dyDescent="0.2">
      <c r="A416" s="114">
        <v>13</v>
      </c>
      <c r="B416" s="114">
        <v>1</v>
      </c>
      <c r="C416" s="114">
        <v>32</v>
      </c>
      <c r="D416" s="114">
        <v>13</v>
      </c>
      <c r="E416" s="34" t="s">
        <v>32</v>
      </c>
      <c r="F416" s="19">
        <v>116624.29019756042</v>
      </c>
      <c r="G416" s="35">
        <v>9584.0196522674905</v>
      </c>
      <c r="H416" s="35">
        <v>1676.7437052826999</v>
      </c>
      <c r="I416" s="43">
        <v>12623.784906631396</v>
      </c>
      <c r="J416" s="35">
        <v>35097.982134952799</v>
      </c>
      <c r="K416" s="35">
        <v>7529.9754948188001</v>
      </c>
      <c r="L416" s="44">
        <v>183136.79609151359</v>
      </c>
      <c r="M416" s="32"/>
      <c r="N416" s="74"/>
      <c r="O416" s="14"/>
      <c r="P416" s="14"/>
      <c r="Q416" s="14"/>
      <c r="R416" s="14"/>
      <c r="S416" s="14"/>
      <c r="T416" s="32"/>
      <c r="U416" s="32"/>
      <c r="V416" s="74"/>
      <c r="W416" s="14"/>
      <c r="X416" s="14"/>
      <c r="Y416" s="14"/>
      <c r="Z416" s="14"/>
      <c r="AA416" s="14"/>
    </row>
    <row r="417" spans="1:27" x14ac:dyDescent="0.2">
      <c r="A417" s="114">
        <v>15</v>
      </c>
      <c r="B417" s="114">
        <v>2</v>
      </c>
      <c r="C417" s="114">
        <v>33</v>
      </c>
      <c r="D417" s="114">
        <v>15</v>
      </c>
      <c r="E417" s="34" t="s">
        <v>33</v>
      </c>
      <c r="F417" s="19">
        <v>59714.119093807705</v>
      </c>
      <c r="G417" s="35">
        <v>42145.362206202335</v>
      </c>
      <c r="H417" s="35">
        <v>6848.7456118577875</v>
      </c>
      <c r="I417" s="43">
        <v>7.1562352890000014</v>
      </c>
      <c r="J417" s="35">
        <v>65728.134900867502</v>
      </c>
      <c r="K417" s="35">
        <v>10923.072620595301</v>
      </c>
      <c r="L417" s="44">
        <v>185366.59066861964</v>
      </c>
      <c r="M417" s="32"/>
      <c r="N417" s="74"/>
      <c r="O417" s="14"/>
      <c r="P417" s="14"/>
      <c r="Q417" s="14"/>
      <c r="R417" s="14"/>
      <c r="S417" s="14"/>
      <c r="T417" s="32"/>
      <c r="U417" s="32"/>
      <c r="V417" s="74"/>
      <c r="W417" s="14"/>
      <c r="X417" s="14"/>
      <c r="Y417" s="14"/>
      <c r="Z417" s="14"/>
      <c r="AA417" s="14"/>
    </row>
    <row r="418" spans="1:27" x14ac:dyDescent="0.2">
      <c r="A418" s="114">
        <v>27</v>
      </c>
      <c r="B418" s="114">
        <v>3</v>
      </c>
      <c r="C418" s="114">
        <v>34</v>
      </c>
      <c r="D418" s="114">
        <v>27</v>
      </c>
      <c r="E418" s="34" t="s">
        <v>34</v>
      </c>
      <c r="F418" s="19">
        <v>17895.757283823899</v>
      </c>
      <c r="G418" s="35">
        <v>15151.617497474999</v>
      </c>
      <c r="H418" s="35">
        <v>6743.0670974027989</v>
      </c>
      <c r="I418" s="43">
        <v>0</v>
      </c>
      <c r="J418" s="35">
        <v>49118.686856320543</v>
      </c>
      <c r="K418" s="35">
        <v>0</v>
      </c>
      <c r="L418" s="44">
        <v>88909.128735022241</v>
      </c>
      <c r="M418" s="32"/>
      <c r="N418" s="74"/>
      <c r="O418" s="14"/>
      <c r="P418" s="14"/>
      <c r="Q418" s="14"/>
      <c r="R418" s="14"/>
      <c r="S418" s="14"/>
      <c r="T418" s="32"/>
      <c r="U418" s="32"/>
      <c r="V418" s="74"/>
      <c r="W418" s="14"/>
      <c r="X418" s="14"/>
      <c r="Y418" s="14"/>
      <c r="Z418" s="14"/>
      <c r="AA418" s="14"/>
    </row>
    <row r="419" spans="1:27" x14ac:dyDescent="0.2">
      <c r="A419" s="114">
        <v>31</v>
      </c>
      <c r="B419" s="114">
        <v>4</v>
      </c>
      <c r="C419" s="114">
        <v>35</v>
      </c>
      <c r="D419" s="114">
        <v>31</v>
      </c>
      <c r="E419" s="34" t="s">
        <v>35</v>
      </c>
      <c r="F419" s="19">
        <v>18722.430902982505</v>
      </c>
      <c r="G419" s="35">
        <v>40028.121819819688</v>
      </c>
      <c r="H419" s="35">
        <v>3567.8009984133</v>
      </c>
      <c r="I419" s="43">
        <v>0</v>
      </c>
      <c r="J419" s="35">
        <v>21040.196496342811</v>
      </c>
      <c r="K419" s="35">
        <v>8009.269723532203</v>
      </c>
      <c r="L419" s="44">
        <v>91367.819941090507</v>
      </c>
      <c r="M419" s="32"/>
      <c r="N419" s="74"/>
      <c r="O419" s="14"/>
      <c r="P419" s="14"/>
      <c r="Q419" s="14"/>
      <c r="R419" s="14"/>
      <c r="S419" s="14"/>
      <c r="T419" s="32"/>
      <c r="U419" s="32"/>
      <c r="V419" s="74"/>
      <c r="W419" s="14"/>
      <c r="X419" s="14"/>
      <c r="Y419" s="14"/>
      <c r="Z419" s="14"/>
      <c r="AA419" s="14"/>
    </row>
    <row r="420" spans="1:27" x14ac:dyDescent="0.2">
      <c r="A420" s="114">
        <v>32</v>
      </c>
      <c r="B420" s="114">
        <v>5</v>
      </c>
      <c r="C420" s="114">
        <v>36</v>
      </c>
      <c r="D420" s="114">
        <v>32</v>
      </c>
      <c r="E420" s="34" t="s">
        <v>36</v>
      </c>
      <c r="F420" s="19">
        <v>46846.445046928478</v>
      </c>
      <c r="G420" s="35">
        <v>35931.247229674664</v>
      </c>
      <c r="H420" s="35">
        <v>7345.1294056707011</v>
      </c>
      <c r="I420" s="43">
        <v>0</v>
      </c>
      <c r="J420" s="35">
        <v>39434.205874344771</v>
      </c>
      <c r="K420" s="35">
        <v>8229.7270496395995</v>
      </c>
      <c r="L420" s="44">
        <v>137786.75460625821</v>
      </c>
      <c r="M420" s="32"/>
      <c r="N420" s="74"/>
      <c r="O420" s="14"/>
      <c r="P420" s="14"/>
      <c r="Q420" s="14"/>
      <c r="R420" s="14"/>
      <c r="S420" s="14"/>
      <c r="T420" s="32"/>
      <c r="U420" s="32"/>
      <c r="V420" s="74"/>
      <c r="W420" s="14"/>
      <c r="X420" s="14"/>
      <c r="Y420" s="14"/>
      <c r="Z420" s="14"/>
      <c r="AA420" s="14"/>
    </row>
    <row r="421" spans="1:27" x14ac:dyDescent="0.2">
      <c r="A421" s="114">
        <v>40</v>
      </c>
      <c r="B421" s="114">
        <v>6</v>
      </c>
      <c r="C421" s="114">
        <v>37</v>
      </c>
      <c r="D421" s="114">
        <v>40</v>
      </c>
      <c r="E421" s="34" t="s">
        <v>37</v>
      </c>
      <c r="F421" s="19">
        <v>44125.634377881521</v>
      </c>
      <c r="G421" s="35">
        <v>5956.5279931167015</v>
      </c>
      <c r="H421" s="35">
        <v>2313.2513087235998</v>
      </c>
      <c r="I421" s="43">
        <v>0</v>
      </c>
      <c r="J421" s="35">
        <v>30288.363035024719</v>
      </c>
      <c r="K421" s="35">
        <v>5827.3721984869007</v>
      </c>
      <c r="L421" s="44">
        <v>88511.148913233454</v>
      </c>
      <c r="M421" s="32"/>
      <c r="N421" s="74"/>
      <c r="O421" s="14"/>
      <c r="P421" s="14"/>
      <c r="Q421" s="14"/>
      <c r="R421" s="14"/>
      <c r="S421" s="14"/>
      <c r="T421" s="32"/>
      <c r="U421" s="32"/>
      <c r="V421" s="74"/>
      <c r="W421" s="14"/>
      <c r="X421" s="14"/>
      <c r="Y421" s="14"/>
      <c r="Z421" s="14"/>
      <c r="AA421" s="14"/>
    </row>
    <row r="422" spans="1:27" ht="12" x14ac:dyDescent="0.25">
      <c r="A422" s="114">
        <v>66</v>
      </c>
      <c r="B422" s="114">
        <v>66</v>
      </c>
      <c r="C422" s="114">
        <v>38</v>
      </c>
      <c r="D422" s="114">
        <v>66</v>
      </c>
      <c r="E422" s="38"/>
      <c r="F422" s="7"/>
      <c r="G422" s="3"/>
      <c r="H422" s="3"/>
      <c r="I422" s="8"/>
      <c r="J422" s="3"/>
      <c r="K422" s="3"/>
      <c r="L422" s="45"/>
      <c r="M422" s="32"/>
      <c r="N422" s="73"/>
      <c r="O422" s="75"/>
      <c r="P422" s="75"/>
      <c r="Q422" s="75"/>
      <c r="R422" s="75"/>
      <c r="S422" s="75"/>
      <c r="T422" s="32"/>
      <c r="U422" s="32"/>
      <c r="V422" s="73"/>
      <c r="W422" s="75"/>
      <c r="X422" s="75"/>
      <c r="Y422" s="75"/>
      <c r="Z422" s="75"/>
      <c r="AA422" s="75"/>
    </row>
    <row r="423" spans="1:27" ht="12" x14ac:dyDescent="0.25">
      <c r="A423" s="153">
        <v>53</v>
      </c>
      <c r="B423" s="153">
        <v>35</v>
      </c>
      <c r="C423" s="153">
        <v>39</v>
      </c>
      <c r="D423" s="153">
        <v>53</v>
      </c>
      <c r="E423" s="41" t="s">
        <v>99</v>
      </c>
      <c r="F423" s="4">
        <v>79537.43635182688</v>
      </c>
      <c r="G423" s="5">
        <v>64881.022477859529</v>
      </c>
      <c r="H423" s="5">
        <v>31843.28679728628</v>
      </c>
      <c r="I423" s="6">
        <v>0</v>
      </c>
      <c r="J423" s="5">
        <v>189689.94456973462</v>
      </c>
      <c r="K423" s="5">
        <v>24938.377601336058</v>
      </c>
      <c r="L423" s="17">
        <v>390890.06779804331</v>
      </c>
      <c r="M423" s="32"/>
      <c r="N423" s="73"/>
      <c r="O423" s="72"/>
      <c r="P423" s="72"/>
      <c r="Q423" s="72"/>
      <c r="R423" s="72"/>
      <c r="S423" s="72"/>
      <c r="T423" s="32"/>
      <c r="U423" s="32"/>
      <c r="V423" s="73"/>
      <c r="W423" s="72"/>
      <c r="X423" s="72"/>
      <c r="Y423" s="72"/>
      <c r="Z423" s="72"/>
      <c r="AA423" s="72"/>
    </row>
    <row r="424" spans="1:27" x14ac:dyDescent="0.2">
      <c r="A424" s="114">
        <v>8</v>
      </c>
      <c r="B424" s="114">
        <v>30</v>
      </c>
      <c r="C424" s="114">
        <v>40</v>
      </c>
      <c r="D424" s="114">
        <v>8</v>
      </c>
      <c r="E424" s="34" t="s">
        <v>38</v>
      </c>
      <c r="F424" s="19">
        <v>36835.836651486519</v>
      </c>
      <c r="G424" s="35">
        <v>6680.0993884792997</v>
      </c>
      <c r="H424" s="35">
        <v>1829.139309915</v>
      </c>
      <c r="I424" s="43">
        <v>0</v>
      </c>
      <c r="J424" s="35">
        <v>90442.704347680919</v>
      </c>
      <c r="K424" s="35">
        <v>1161.5552027855997</v>
      </c>
      <c r="L424" s="44">
        <v>136949.33490034734</v>
      </c>
      <c r="M424" s="32"/>
      <c r="N424" s="74"/>
      <c r="O424" s="14"/>
      <c r="P424" s="14"/>
      <c r="Q424" s="14"/>
      <c r="R424" s="14"/>
      <c r="S424" s="14"/>
      <c r="T424" s="32"/>
      <c r="U424" s="32"/>
      <c r="V424" s="74"/>
      <c r="W424" s="14"/>
      <c r="X424" s="14"/>
      <c r="Y424" s="14"/>
      <c r="Z424" s="14"/>
      <c r="AA424" s="14"/>
    </row>
    <row r="425" spans="1:27" x14ac:dyDescent="0.2">
      <c r="A425" s="114">
        <v>9</v>
      </c>
      <c r="B425" s="114">
        <v>31</v>
      </c>
      <c r="C425" s="114">
        <v>41</v>
      </c>
      <c r="D425" s="114">
        <v>9</v>
      </c>
      <c r="E425" s="34" t="s">
        <v>39</v>
      </c>
      <c r="F425" s="19">
        <v>13435.358392047201</v>
      </c>
      <c r="G425" s="35">
        <v>11096.803703070273</v>
      </c>
      <c r="H425" s="35">
        <v>2634.6847677907317</v>
      </c>
      <c r="I425" s="43">
        <v>0</v>
      </c>
      <c r="J425" s="35">
        <v>36992.871755634049</v>
      </c>
      <c r="K425" s="35">
        <v>20136.34961079606</v>
      </c>
      <c r="L425" s="44">
        <v>84296.068229338314</v>
      </c>
      <c r="M425" s="32"/>
      <c r="N425" s="74"/>
      <c r="O425" s="14"/>
      <c r="P425" s="14"/>
      <c r="Q425" s="14"/>
      <c r="R425" s="14"/>
      <c r="S425" s="14"/>
      <c r="T425" s="32"/>
      <c r="U425" s="32"/>
      <c r="V425" s="74"/>
      <c r="W425" s="14"/>
      <c r="X425" s="14"/>
      <c r="Y425" s="14"/>
      <c r="Z425" s="14"/>
      <c r="AA425" s="14"/>
    </row>
    <row r="426" spans="1:27" x14ac:dyDescent="0.2">
      <c r="A426" s="114">
        <v>28</v>
      </c>
      <c r="B426" s="114">
        <v>32</v>
      </c>
      <c r="C426" s="114">
        <v>42</v>
      </c>
      <c r="D426" s="114">
        <v>28</v>
      </c>
      <c r="E426" s="34" t="s">
        <v>40</v>
      </c>
      <c r="F426" s="19">
        <v>23806.825539437403</v>
      </c>
      <c r="G426" s="35">
        <v>34622.827891743596</v>
      </c>
      <c r="H426" s="35">
        <v>23143.656991809301</v>
      </c>
      <c r="I426" s="43">
        <v>0</v>
      </c>
      <c r="J426" s="35">
        <v>37209.311239659073</v>
      </c>
      <c r="K426" s="35">
        <v>952.2656073600001</v>
      </c>
      <c r="L426" s="44">
        <v>119734.88727000936</v>
      </c>
      <c r="M426" s="32"/>
      <c r="N426" s="74"/>
      <c r="O426" s="14"/>
      <c r="P426" s="14"/>
      <c r="Q426" s="14"/>
      <c r="R426" s="14"/>
      <c r="S426" s="14"/>
      <c r="T426" s="32"/>
      <c r="U426" s="32"/>
      <c r="V426" s="74"/>
      <c r="W426" s="14"/>
      <c r="X426" s="14"/>
      <c r="Y426" s="14"/>
      <c r="Z426" s="14"/>
      <c r="AA426" s="14"/>
    </row>
    <row r="427" spans="1:27" x14ac:dyDescent="0.2">
      <c r="A427" s="114">
        <v>34</v>
      </c>
      <c r="B427" s="114">
        <v>33</v>
      </c>
      <c r="C427" s="114">
        <v>43</v>
      </c>
      <c r="D427" s="114">
        <v>34</v>
      </c>
      <c r="E427" s="34" t="s">
        <v>41</v>
      </c>
      <c r="F427" s="19">
        <v>3489.6081947156003</v>
      </c>
      <c r="G427" s="35">
        <v>2820.0812052845995</v>
      </c>
      <c r="H427" s="35">
        <v>304.39313779499997</v>
      </c>
      <c r="I427" s="43">
        <v>0</v>
      </c>
      <c r="J427" s="35">
        <v>19346.352228069907</v>
      </c>
      <c r="K427" s="35">
        <v>98.267446484000004</v>
      </c>
      <c r="L427" s="44">
        <v>26058.702212349104</v>
      </c>
      <c r="M427" s="32"/>
      <c r="N427" s="74"/>
      <c r="O427" s="14"/>
      <c r="P427" s="14"/>
      <c r="Q427" s="14"/>
      <c r="R427" s="14"/>
      <c r="S427" s="14"/>
      <c r="T427" s="32"/>
      <c r="U427" s="32"/>
      <c r="V427" s="74"/>
      <c r="W427" s="14"/>
      <c r="X427" s="14"/>
      <c r="Y427" s="14"/>
      <c r="Z427" s="14"/>
      <c r="AA427" s="14"/>
    </row>
    <row r="428" spans="1:27" x14ac:dyDescent="0.2">
      <c r="A428" s="114">
        <v>35</v>
      </c>
      <c r="B428" s="114">
        <v>34</v>
      </c>
      <c r="C428" s="114">
        <v>44</v>
      </c>
      <c r="D428" s="114">
        <v>35</v>
      </c>
      <c r="E428" s="34" t="s">
        <v>42</v>
      </c>
      <c r="F428" s="19">
        <v>1969.8075741401349</v>
      </c>
      <c r="G428" s="35">
        <v>9661.2102892817602</v>
      </c>
      <c r="H428" s="35">
        <v>3931.4125899762521</v>
      </c>
      <c r="I428" s="43">
        <v>0</v>
      </c>
      <c r="J428" s="35">
        <v>5698.7049986907059</v>
      </c>
      <c r="K428" s="35">
        <v>2589.9397339103984</v>
      </c>
      <c r="L428" s="44">
        <v>23851.075185999256</v>
      </c>
      <c r="M428" s="32"/>
      <c r="N428" s="74"/>
      <c r="O428" s="14"/>
      <c r="P428" s="14"/>
      <c r="Q428" s="14"/>
      <c r="R428" s="14"/>
      <c r="S428" s="14"/>
      <c r="T428" s="32"/>
      <c r="U428" s="32"/>
      <c r="V428" s="74"/>
      <c r="W428" s="14"/>
      <c r="X428" s="14"/>
      <c r="Y428" s="14"/>
      <c r="Z428" s="14"/>
      <c r="AA428" s="14"/>
    </row>
    <row r="429" spans="1:27" ht="12" x14ac:dyDescent="0.25">
      <c r="A429" s="114">
        <v>67</v>
      </c>
      <c r="B429" s="114">
        <v>67</v>
      </c>
      <c r="C429" s="114">
        <v>45</v>
      </c>
      <c r="D429" s="114">
        <v>67</v>
      </c>
      <c r="E429" s="31"/>
      <c r="F429" s="11"/>
      <c r="G429" s="12"/>
      <c r="H429" s="12"/>
      <c r="I429" s="13"/>
      <c r="J429" s="12"/>
      <c r="K429" s="12"/>
      <c r="L429" s="49"/>
      <c r="M429" s="32"/>
      <c r="N429" s="73"/>
      <c r="O429" s="75"/>
      <c r="P429" s="75"/>
      <c r="Q429" s="75"/>
      <c r="R429" s="75"/>
      <c r="S429" s="75"/>
      <c r="T429" s="32"/>
      <c r="U429" s="32"/>
      <c r="V429" s="73"/>
      <c r="W429" s="75"/>
      <c r="X429" s="75"/>
      <c r="Y429" s="75"/>
      <c r="Z429" s="75"/>
      <c r="AA429" s="75"/>
    </row>
    <row r="430" spans="1:27" ht="12" x14ac:dyDescent="0.25">
      <c r="A430" s="153">
        <v>49</v>
      </c>
      <c r="B430" s="153">
        <v>16</v>
      </c>
      <c r="C430" s="153">
        <v>46</v>
      </c>
      <c r="D430" s="153">
        <v>54</v>
      </c>
      <c r="E430" s="41" t="s">
        <v>98</v>
      </c>
      <c r="F430" s="4">
        <v>29043.106960563371</v>
      </c>
      <c r="G430" s="5">
        <v>94642.362611271907</v>
      </c>
      <c r="H430" s="5">
        <v>25292.076631161563</v>
      </c>
      <c r="I430" s="6">
        <v>0</v>
      </c>
      <c r="J430" s="5">
        <v>44274.005981597416</v>
      </c>
      <c r="K430" s="5">
        <v>62154.230139334308</v>
      </c>
      <c r="L430" s="17">
        <v>255405.78232392855</v>
      </c>
      <c r="M430" s="32"/>
      <c r="N430" s="73"/>
      <c r="O430" s="72"/>
      <c r="P430" s="72"/>
      <c r="Q430" s="72"/>
      <c r="R430" s="72"/>
      <c r="S430" s="72"/>
      <c r="T430" s="32"/>
      <c r="U430" s="32"/>
      <c r="V430" s="73"/>
      <c r="W430" s="72"/>
      <c r="X430" s="72"/>
      <c r="Y430" s="72"/>
      <c r="Z430" s="72"/>
      <c r="AA430" s="72"/>
    </row>
    <row r="431" spans="1:27" x14ac:dyDescent="0.2">
      <c r="A431" s="114">
        <v>4</v>
      </c>
      <c r="B431" s="114">
        <v>13</v>
      </c>
      <c r="C431" s="114">
        <v>47</v>
      </c>
      <c r="D431" s="114">
        <v>4</v>
      </c>
      <c r="E431" s="34" t="s">
        <v>43</v>
      </c>
      <c r="F431" s="19">
        <v>20667.70825378329</v>
      </c>
      <c r="G431" s="35">
        <v>48991.513878043857</v>
      </c>
      <c r="H431" s="35">
        <v>14453.106637954084</v>
      </c>
      <c r="I431" s="50">
        <v>0</v>
      </c>
      <c r="J431" s="35">
        <v>5516.5462814000493</v>
      </c>
      <c r="K431" s="35">
        <v>24538.564140299535</v>
      </c>
      <c r="L431" s="44">
        <v>114167.43919148082</v>
      </c>
      <c r="M431" s="32"/>
      <c r="N431" s="74"/>
      <c r="O431" s="14"/>
      <c r="P431" s="14"/>
      <c r="Q431" s="14"/>
      <c r="R431" s="14"/>
      <c r="S431" s="14"/>
      <c r="T431" s="32"/>
      <c r="U431" s="32"/>
      <c r="V431" s="74"/>
      <c r="W431" s="14"/>
      <c r="X431" s="14"/>
      <c r="Y431" s="14"/>
      <c r="Z431" s="14"/>
      <c r="AA431" s="14"/>
    </row>
    <row r="432" spans="1:27" x14ac:dyDescent="0.2">
      <c r="A432" s="114">
        <v>14</v>
      </c>
      <c r="B432" s="114">
        <v>14</v>
      </c>
      <c r="C432" s="114">
        <v>48</v>
      </c>
      <c r="D432" s="114">
        <v>14</v>
      </c>
      <c r="E432" s="34" t="s">
        <v>44</v>
      </c>
      <c r="F432" s="19">
        <v>3764.2628160430831</v>
      </c>
      <c r="G432" s="35">
        <v>6145.2491402171363</v>
      </c>
      <c r="H432" s="35">
        <v>3228.0080345038868</v>
      </c>
      <c r="I432" s="50">
        <v>0</v>
      </c>
      <c r="J432" s="35">
        <v>28597.941877031866</v>
      </c>
      <c r="K432" s="35">
        <v>30680.24643667027</v>
      </c>
      <c r="L432" s="44">
        <v>72415.708304466243</v>
      </c>
      <c r="M432" s="32"/>
      <c r="N432" s="74"/>
      <c r="O432" s="14"/>
      <c r="P432" s="14"/>
      <c r="Q432" s="14"/>
      <c r="R432" s="14"/>
      <c r="S432" s="14"/>
      <c r="T432" s="32"/>
      <c r="U432" s="32"/>
      <c r="V432" s="74"/>
      <c r="W432" s="14"/>
      <c r="X432" s="14"/>
      <c r="Y432" s="14"/>
      <c r="Z432" s="14"/>
      <c r="AA432" s="14"/>
    </row>
    <row r="433" spans="1:27" x14ac:dyDescent="0.2">
      <c r="A433" s="114">
        <v>36</v>
      </c>
      <c r="B433" s="114">
        <v>15</v>
      </c>
      <c r="C433" s="114">
        <v>49</v>
      </c>
      <c r="D433" s="114">
        <v>36</v>
      </c>
      <c r="E433" s="34" t="s">
        <v>45</v>
      </c>
      <c r="F433" s="19">
        <v>4611.1358907369986</v>
      </c>
      <c r="G433" s="35">
        <v>39505.599593010906</v>
      </c>
      <c r="H433" s="35">
        <v>7610.9619587035913</v>
      </c>
      <c r="I433" s="50">
        <v>0</v>
      </c>
      <c r="J433" s="35">
        <v>10159.517823165497</v>
      </c>
      <c r="K433" s="35">
        <v>6935.4195623645028</v>
      </c>
      <c r="L433" s="44">
        <v>68822.634827981499</v>
      </c>
      <c r="M433" s="32"/>
      <c r="N433" s="74"/>
      <c r="O433" s="14"/>
      <c r="P433" s="14"/>
      <c r="Q433" s="14"/>
      <c r="R433" s="14"/>
      <c r="S433" s="14"/>
      <c r="T433" s="32"/>
      <c r="U433" s="32"/>
      <c r="V433" s="74"/>
      <c r="W433" s="14"/>
      <c r="X433" s="14"/>
      <c r="Y433" s="14"/>
      <c r="Z433" s="14"/>
      <c r="AA433" s="14"/>
    </row>
    <row r="434" spans="1:27" ht="12" x14ac:dyDescent="0.25">
      <c r="A434" s="114">
        <v>68</v>
      </c>
      <c r="B434" s="114">
        <v>68</v>
      </c>
      <c r="C434" s="114">
        <v>50</v>
      </c>
      <c r="D434" s="114">
        <v>68</v>
      </c>
      <c r="E434" s="38"/>
      <c r="F434" s="7"/>
      <c r="G434" s="3"/>
      <c r="H434" s="3"/>
      <c r="I434" s="15"/>
      <c r="J434" s="3"/>
      <c r="K434" s="3"/>
      <c r="L434" s="45"/>
      <c r="M434" s="32"/>
      <c r="N434" s="73"/>
      <c r="O434" s="75"/>
      <c r="P434" s="75"/>
      <c r="Q434" s="75"/>
      <c r="R434" s="75"/>
      <c r="S434" s="75"/>
      <c r="T434" s="32"/>
      <c r="U434" s="32"/>
      <c r="V434" s="73"/>
      <c r="W434" s="75"/>
      <c r="X434" s="75"/>
      <c r="Y434" s="75"/>
      <c r="Z434" s="75"/>
      <c r="AA434" s="75"/>
    </row>
    <row r="435" spans="1:27" ht="12" x14ac:dyDescent="0.25">
      <c r="A435" s="153">
        <v>55</v>
      </c>
      <c r="B435" s="153">
        <v>44</v>
      </c>
      <c r="C435" s="153">
        <v>51</v>
      </c>
      <c r="D435" s="153">
        <v>55</v>
      </c>
      <c r="E435" s="41" t="s">
        <v>97</v>
      </c>
      <c r="F435" s="4">
        <v>66817.449039524392</v>
      </c>
      <c r="G435" s="5">
        <v>26980.365282914703</v>
      </c>
      <c r="H435" s="5">
        <v>5241.9642969304805</v>
      </c>
      <c r="I435" s="6">
        <v>224.62402834447531</v>
      </c>
      <c r="J435" s="5">
        <v>168584.13474820578</v>
      </c>
      <c r="K435" s="5">
        <v>5667.3870057997519</v>
      </c>
      <c r="L435" s="17">
        <v>273515.92440171959</v>
      </c>
      <c r="M435" s="32"/>
      <c r="N435" s="73"/>
      <c r="O435" s="72"/>
      <c r="P435" s="72"/>
      <c r="Q435" s="72"/>
      <c r="R435" s="72"/>
      <c r="S435" s="72"/>
      <c r="T435" s="32"/>
      <c r="U435" s="32"/>
      <c r="V435" s="73"/>
      <c r="W435" s="72"/>
      <c r="X435" s="72"/>
      <c r="Y435" s="72"/>
      <c r="Z435" s="72"/>
      <c r="AA435" s="72"/>
    </row>
    <row r="436" spans="1:27" x14ac:dyDescent="0.2">
      <c r="A436" s="114">
        <v>20</v>
      </c>
      <c r="B436" s="114">
        <v>40</v>
      </c>
      <c r="C436" s="114">
        <v>52</v>
      </c>
      <c r="D436" s="114">
        <v>20</v>
      </c>
      <c r="E436" s="34" t="s">
        <v>46</v>
      </c>
      <c r="F436" s="19">
        <v>16897.889037661309</v>
      </c>
      <c r="G436" s="35">
        <v>5900.9220350667993</v>
      </c>
      <c r="H436" s="35">
        <v>1143.7217203667999</v>
      </c>
      <c r="I436" s="43">
        <v>0</v>
      </c>
      <c r="J436" s="35">
        <v>63241.034708168547</v>
      </c>
      <c r="K436" s="35">
        <v>2862.3703029147982</v>
      </c>
      <c r="L436" s="44">
        <v>90045.937804178262</v>
      </c>
      <c r="M436" s="32"/>
      <c r="N436" s="74"/>
      <c r="O436" s="14"/>
      <c r="P436" s="14"/>
      <c r="Q436" s="14"/>
      <c r="R436" s="14"/>
      <c r="S436" s="14"/>
      <c r="T436" s="32"/>
      <c r="U436" s="32"/>
      <c r="V436" s="74"/>
      <c r="W436" s="14"/>
      <c r="X436" s="14"/>
      <c r="Y436" s="14"/>
      <c r="Z436" s="14"/>
      <c r="AA436" s="14"/>
    </row>
    <row r="437" spans="1:27" x14ac:dyDescent="0.2">
      <c r="A437" s="114">
        <v>29</v>
      </c>
      <c r="B437" s="114">
        <v>41</v>
      </c>
      <c r="C437" s="114">
        <v>53</v>
      </c>
      <c r="D437" s="114">
        <v>29</v>
      </c>
      <c r="E437" s="34" t="s">
        <v>47</v>
      </c>
      <c r="F437" s="19">
        <v>25041.495621100603</v>
      </c>
      <c r="G437" s="35">
        <v>8787.7020610080981</v>
      </c>
      <c r="H437" s="35">
        <v>2123.8160683756323</v>
      </c>
      <c r="I437" s="43">
        <v>45.939429307699989</v>
      </c>
      <c r="J437" s="35">
        <v>66282.914074020111</v>
      </c>
      <c r="K437" s="35">
        <v>2783.7337408126004</v>
      </c>
      <c r="L437" s="44">
        <v>105065.60099462475</v>
      </c>
      <c r="M437" s="32"/>
      <c r="N437" s="74"/>
      <c r="O437" s="14"/>
      <c r="P437" s="14"/>
      <c r="Q437" s="14"/>
      <c r="R437" s="14"/>
      <c r="S437" s="14"/>
      <c r="T437" s="32"/>
      <c r="U437" s="32"/>
      <c r="V437" s="74"/>
      <c r="W437" s="14"/>
      <c r="X437" s="14"/>
      <c r="Y437" s="14"/>
      <c r="Z437" s="14"/>
      <c r="AA437" s="14"/>
    </row>
    <row r="438" spans="1:27" x14ac:dyDescent="0.2">
      <c r="A438" s="114">
        <v>39</v>
      </c>
      <c r="B438" s="114">
        <v>42</v>
      </c>
      <c r="C438" s="114">
        <v>54</v>
      </c>
      <c r="D438" s="114">
        <v>39</v>
      </c>
      <c r="E438" s="34" t="s">
        <v>48</v>
      </c>
      <c r="F438" s="19">
        <v>19549.632960148036</v>
      </c>
      <c r="G438" s="35">
        <v>2426.7225027179334</v>
      </c>
      <c r="H438" s="35">
        <v>910.71258323546454</v>
      </c>
      <c r="I438" s="43">
        <v>178.68459903677532</v>
      </c>
      <c r="J438" s="35">
        <v>12572.306477789369</v>
      </c>
      <c r="K438" s="35">
        <v>0</v>
      </c>
      <c r="L438" s="44">
        <v>35638.059122927581</v>
      </c>
      <c r="M438" s="32"/>
      <c r="N438" s="74"/>
      <c r="O438" s="14"/>
      <c r="P438" s="14"/>
      <c r="Q438" s="14"/>
      <c r="R438" s="14"/>
      <c r="S438" s="14"/>
      <c r="T438" s="32"/>
      <c r="U438" s="32"/>
      <c r="V438" s="74"/>
      <c r="W438" s="14"/>
      <c r="X438" s="14"/>
      <c r="Y438" s="14"/>
      <c r="Z438" s="14"/>
      <c r="AA438" s="14"/>
    </row>
    <row r="439" spans="1:27" x14ac:dyDescent="0.2">
      <c r="A439" s="114">
        <v>45</v>
      </c>
      <c r="B439" s="114">
        <v>43</v>
      </c>
      <c r="C439" s="114">
        <v>55</v>
      </c>
      <c r="D439" s="114">
        <v>45</v>
      </c>
      <c r="E439" s="34" t="s">
        <v>49</v>
      </c>
      <c r="F439" s="19">
        <v>5328.4314206144436</v>
      </c>
      <c r="G439" s="35">
        <v>9865.0186841218729</v>
      </c>
      <c r="H439" s="35">
        <v>1063.7139249525837</v>
      </c>
      <c r="I439" s="43">
        <v>0</v>
      </c>
      <c r="J439" s="35">
        <v>26487.879488227765</v>
      </c>
      <c r="K439" s="35">
        <v>21.282962072352809</v>
      </c>
      <c r="L439" s="44">
        <v>42766.326479989017</v>
      </c>
      <c r="M439" s="32"/>
      <c r="N439" s="74"/>
      <c r="O439" s="14"/>
      <c r="P439" s="14"/>
      <c r="Q439" s="14"/>
      <c r="R439" s="14"/>
      <c r="S439" s="14"/>
      <c r="T439" s="32"/>
      <c r="U439" s="32"/>
      <c r="V439" s="74"/>
      <c r="W439" s="14"/>
      <c r="X439" s="14"/>
      <c r="Y439" s="14"/>
      <c r="Z439" s="14"/>
      <c r="AA439" s="14"/>
    </row>
    <row r="440" spans="1:27" ht="12" x14ac:dyDescent="0.25">
      <c r="A440" s="114">
        <v>69</v>
      </c>
      <c r="B440" s="114">
        <v>69</v>
      </c>
      <c r="C440" s="114">
        <v>56</v>
      </c>
      <c r="D440" s="114">
        <v>69</v>
      </c>
      <c r="E440" s="31"/>
      <c r="F440" s="11"/>
      <c r="G440" s="12"/>
      <c r="H440" s="12"/>
      <c r="I440" s="13"/>
      <c r="J440" s="12"/>
      <c r="K440" s="12"/>
      <c r="L440" s="49"/>
      <c r="M440" s="32"/>
      <c r="N440" s="73"/>
      <c r="O440" s="75"/>
      <c r="P440" s="75"/>
      <c r="Q440" s="75"/>
      <c r="R440" s="75"/>
      <c r="S440" s="75"/>
      <c r="T440" s="32"/>
      <c r="U440" s="32"/>
      <c r="V440" s="73"/>
      <c r="W440" s="75"/>
      <c r="X440" s="75"/>
      <c r="Y440" s="75"/>
      <c r="Z440" s="75"/>
      <c r="AA440" s="75"/>
    </row>
    <row r="441" spans="1:27" ht="12" x14ac:dyDescent="0.25">
      <c r="A441" s="153">
        <v>58</v>
      </c>
      <c r="B441" s="153">
        <v>58</v>
      </c>
      <c r="C441" s="153">
        <v>57</v>
      </c>
      <c r="D441" s="153">
        <v>56</v>
      </c>
      <c r="E441" s="41" t="s">
        <v>96</v>
      </c>
      <c r="F441" s="4">
        <v>27972.481963571634</v>
      </c>
      <c r="G441" s="5">
        <v>116937.96879039722</v>
      </c>
      <c r="H441" s="5">
        <v>7785.3998659843182</v>
      </c>
      <c r="I441" s="6">
        <v>0</v>
      </c>
      <c r="J441" s="5">
        <v>51977.729476760956</v>
      </c>
      <c r="K441" s="5">
        <v>43188.125876654667</v>
      </c>
      <c r="L441" s="17">
        <v>247861.70597336878</v>
      </c>
      <c r="M441" s="32"/>
      <c r="N441" s="73"/>
      <c r="O441" s="72"/>
      <c r="P441" s="72"/>
      <c r="Q441" s="72"/>
      <c r="R441" s="72"/>
      <c r="S441" s="72"/>
      <c r="T441" s="32"/>
      <c r="U441" s="32"/>
      <c r="V441" s="73"/>
      <c r="W441" s="72"/>
      <c r="X441" s="72"/>
      <c r="Y441" s="72"/>
      <c r="Z441" s="72"/>
      <c r="AA441" s="72"/>
    </row>
    <row r="442" spans="1:27" x14ac:dyDescent="0.2">
      <c r="A442" s="114">
        <v>3</v>
      </c>
      <c r="B442" s="114">
        <v>54</v>
      </c>
      <c r="C442" s="114">
        <v>58</v>
      </c>
      <c r="D442" s="114">
        <v>3</v>
      </c>
      <c r="E442" s="34" t="s">
        <v>50</v>
      </c>
      <c r="F442" s="19">
        <v>5398.6129020255994</v>
      </c>
      <c r="G442" s="35">
        <v>17238.732648042205</v>
      </c>
      <c r="H442" s="35">
        <v>739.84712202189996</v>
      </c>
      <c r="I442" s="43">
        <v>0</v>
      </c>
      <c r="J442" s="35">
        <v>7073.9706726082004</v>
      </c>
      <c r="K442" s="35">
        <v>6428.2630705831971</v>
      </c>
      <c r="L442" s="44">
        <v>36879.426415281101</v>
      </c>
      <c r="M442" s="32"/>
      <c r="N442" s="74"/>
      <c r="O442" s="14"/>
      <c r="P442" s="14"/>
      <c r="Q442" s="14"/>
      <c r="R442" s="14"/>
      <c r="S442" s="14"/>
      <c r="T442" s="32"/>
      <c r="U442" s="32"/>
      <c r="V442" s="74"/>
      <c r="W442" s="14"/>
      <c r="X442" s="14"/>
      <c r="Y442" s="14"/>
      <c r="Z442" s="14"/>
      <c r="AA442" s="14"/>
    </row>
    <row r="443" spans="1:27" x14ac:dyDescent="0.2">
      <c r="A443" s="114">
        <v>21</v>
      </c>
      <c r="B443" s="114">
        <v>55</v>
      </c>
      <c r="C443" s="114">
        <v>59</v>
      </c>
      <c r="D443" s="114">
        <v>21</v>
      </c>
      <c r="E443" s="34" t="s">
        <v>51</v>
      </c>
      <c r="F443" s="19">
        <v>3822.9641265761938</v>
      </c>
      <c r="G443" s="35">
        <v>51078.655853578159</v>
      </c>
      <c r="H443" s="35">
        <v>2784.6044341782431</v>
      </c>
      <c r="I443" s="43">
        <v>0</v>
      </c>
      <c r="J443" s="35">
        <v>17440.917577215667</v>
      </c>
      <c r="K443" s="35">
        <v>11094.949922744059</v>
      </c>
      <c r="L443" s="44">
        <v>86222.091914292323</v>
      </c>
      <c r="M443" s="32"/>
      <c r="N443" s="74"/>
      <c r="O443" s="14"/>
      <c r="P443" s="14"/>
      <c r="Q443" s="14"/>
      <c r="R443" s="14"/>
      <c r="S443" s="14"/>
      <c r="T443" s="32"/>
      <c r="U443" s="32"/>
      <c r="V443" s="74"/>
      <c r="W443" s="14"/>
      <c r="X443" s="14"/>
      <c r="Y443" s="14"/>
      <c r="Z443" s="14"/>
      <c r="AA443" s="14"/>
    </row>
    <row r="444" spans="1:27" x14ac:dyDescent="0.2">
      <c r="A444" s="114">
        <v>33</v>
      </c>
      <c r="B444" s="114">
        <v>56</v>
      </c>
      <c r="C444" s="114">
        <v>60</v>
      </c>
      <c r="D444" s="114">
        <v>33</v>
      </c>
      <c r="E444" s="34" t="s">
        <v>52</v>
      </c>
      <c r="F444" s="19">
        <v>12587.062244661711</v>
      </c>
      <c r="G444" s="35">
        <v>32116.930102029241</v>
      </c>
      <c r="H444" s="35">
        <v>3017.7063764381355</v>
      </c>
      <c r="I444" s="43">
        <v>0</v>
      </c>
      <c r="J444" s="35">
        <v>17607.720552832576</v>
      </c>
      <c r="K444" s="35">
        <v>22480.204053804497</v>
      </c>
      <c r="L444" s="44">
        <v>87809.623329766167</v>
      </c>
      <c r="M444" s="32"/>
      <c r="N444" s="74"/>
      <c r="O444" s="14"/>
      <c r="P444" s="14"/>
      <c r="Q444" s="14"/>
      <c r="R444" s="14"/>
      <c r="S444" s="14"/>
      <c r="T444" s="32"/>
      <c r="U444" s="32"/>
      <c r="V444" s="74"/>
      <c r="W444" s="14"/>
      <c r="X444" s="14"/>
      <c r="Y444" s="14"/>
      <c r="Z444" s="14"/>
      <c r="AA444" s="14"/>
    </row>
    <row r="445" spans="1:27" s="39" customFormat="1" x14ac:dyDescent="0.2">
      <c r="A445" s="114">
        <v>41</v>
      </c>
      <c r="B445" s="114">
        <v>57</v>
      </c>
      <c r="C445" s="114">
        <v>61</v>
      </c>
      <c r="D445" s="114">
        <v>41</v>
      </c>
      <c r="E445" s="34" t="s">
        <v>53</v>
      </c>
      <c r="F445" s="19">
        <v>6163.8426903081308</v>
      </c>
      <c r="G445" s="35">
        <v>16503.650186747636</v>
      </c>
      <c r="H445" s="35">
        <v>1243.2419333460402</v>
      </c>
      <c r="I445" s="43">
        <v>0</v>
      </c>
      <c r="J445" s="35">
        <v>9855.1206741045171</v>
      </c>
      <c r="K445" s="35">
        <v>3184.7088295229078</v>
      </c>
      <c r="L445" s="44">
        <v>36950.564314029238</v>
      </c>
      <c r="M445" s="32"/>
      <c r="N445" s="74"/>
      <c r="O445" s="14"/>
      <c r="P445" s="14"/>
      <c r="Q445" s="14"/>
      <c r="R445" s="14"/>
      <c r="S445" s="14"/>
      <c r="T445" s="32"/>
      <c r="U445" s="32"/>
      <c r="V445" s="74"/>
      <c r="W445" s="14"/>
      <c r="X445" s="14"/>
      <c r="Y445" s="14"/>
      <c r="Z445" s="14"/>
      <c r="AA445" s="14"/>
    </row>
    <row r="446" spans="1:27" s="39" customFormat="1" ht="12" x14ac:dyDescent="0.25">
      <c r="A446" s="114">
        <v>70</v>
      </c>
      <c r="B446" s="114">
        <v>70</v>
      </c>
      <c r="C446" s="114">
        <v>62</v>
      </c>
      <c r="D446" s="114">
        <v>70</v>
      </c>
      <c r="E446" s="38"/>
      <c r="F446" s="7"/>
      <c r="G446" s="3"/>
      <c r="H446" s="3"/>
      <c r="I446" s="8"/>
      <c r="J446" s="3"/>
      <c r="K446" s="3"/>
      <c r="L446" s="45"/>
      <c r="M446" s="32"/>
      <c r="N446" s="73"/>
      <c r="O446" s="75"/>
      <c r="P446" s="75"/>
      <c r="Q446" s="75"/>
      <c r="R446" s="75"/>
      <c r="S446" s="75"/>
      <c r="T446" s="32"/>
      <c r="U446" s="32"/>
      <c r="V446" s="73"/>
      <c r="W446" s="75"/>
      <c r="X446" s="75"/>
      <c r="Y446" s="75"/>
      <c r="Z446" s="75"/>
      <c r="AA446" s="75"/>
    </row>
    <row r="447" spans="1:27" s="39" customFormat="1" ht="12" x14ac:dyDescent="0.25">
      <c r="A447" s="153">
        <v>54</v>
      </c>
      <c r="B447" s="153">
        <v>39</v>
      </c>
      <c r="C447" s="153">
        <v>63</v>
      </c>
      <c r="D447" s="153">
        <v>57</v>
      </c>
      <c r="E447" s="41" t="s">
        <v>95</v>
      </c>
      <c r="F447" s="4">
        <v>41471.5126986947</v>
      </c>
      <c r="G447" s="5">
        <v>296946.70777642919</v>
      </c>
      <c r="H447" s="5">
        <v>37849.787610043335</v>
      </c>
      <c r="I447" s="6">
        <v>498.55796967670005</v>
      </c>
      <c r="J447" s="5">
        <v>62323.72304237241</v>
      </c>
      <c r="K447" s="5">
        <v>33433.631594811595</v>
      </c>
      <c r="L447" s="17">
        <v>472523.9206920279</v>
      </c>
      <c r="M447" s="32">
        <f>L447+T293+AA293</f>
        <v>873560.62963997852</v>
      </c>
      <c r="N447" s="73"/>
      <c r="O447" s="72"/>
      <c r="P447" s="72"/>
      <c r="Q447" s="72"/>
      <c r="R447" s="72"/>
      <c r="S447" s="72"/>
      <c r="T447" s="32"/>
      <c r="U447" s="32"/>
      <c r="V447" s="73"/>
      <c r="W447" s="72"/>
      <c r="X447" s="72"/>
      <c r="Y447" s="72"/>
      <c r="Z447" s="72"/>
      <c r="AA447" s="72"/>
    </row>
    <row r="448" spans="1:27" s="39" customFormat="1" x14ac:dyDescent="0.2">
      <c r="A448" s="114">
        <v>10</v>
      </c>
      <c r="B448" s="114">
        <v>36</v>
      </c>
      <c r="C448" s="114">
        <v>64</v>
      </c>
      <c r="D448" s="114">
        <v>10</v>
      </c>
      <c r="E448" s="34" t="s">
        <v>54</v>
      </c>
      <c r="F448" s="19">
        <v>27736.596892685899</v>
      </c>
      <c r="G448" s="35">
        <v>111982.10435634492</v>
      </c>
      <c r="H448" s="35">
        <v>17696.188622696696</v>
      </c>
      <c r="I448" s="43">
        <v>35.420580707499994</v>
      </c>
      <c r="J448" s="35">
        <v>26397.564503569698</v>
      </c>
      <c r="K448" s="35">
        <v>18275.765623343599</v>
      </c>
      <c r="L448" s="44">
        <v>202123.64057934831</v>
      </c>
      <c r="M448" s="32"/>
      <c r="N448" s="74"/>
      <c r="O448" s="14"/>
      <c r="P448" s="14"/>
      <c r="Q448" s="14"/>
      <c r="R448" s="14"/>
      <c r="S448" s="14"/>
      <c r="T448" s="32"/>
      <c r="U448" s="32"/>
      <c r="V448" s="74"/>
      <c r="W448" s="14"/>
      <c r="X448" s="14"/>
      <c r="Y448" s="14"/>
      <c r="Z448" s="14"/>
      <c r="AA448" s="14"/>
    </row>
    <row r="449" spans="1:27" s="39" customFormat="1" x14ac:dyDescent="0.2">
      <c r="A449" s="114">
        <v>12</v>
      </c>
      <c r="B449" s="114">
        <v>37</v>
      </c>
      <c r="C449" s="114">
        <v>65</v>
      </c>
      <c r="D449" s="114">
        <v>12</v>
      </c>
      <c r="E449" s="34" t="s">
        <v>55</v>
      </c>
      <c r="F449" s="19">
        <v>11506.521864135097</v>
      </c>
      <c r="G449" s="35">
        <v>97473.691037238619</v>
      </c>
      <c r="H449" s="35">
        <v>15855.708937109635</v>
      </c>
      <c r="I449" s="43">
        <v>463.13738896920006</v>
      </c>
      <c r="J449" s="35">
        <v>19581.327278588011</v>
      </c>
      <c r="K449" s="35">
        <v>4053.0388243871002</v>
      </c>
      <c r="L449" s="44">
        <v>148933.42533042768</v>
      </c>
      <c r="M449" s="32"/>
      <c r="N449" s="74"/>
      <c r="O449" s="14"/>
      <c r="P449" s="14"/>
      <c r="Q449" s="14"/>
      <c r="R449" s="14"/>
      <c r="S449" s="14"/>
      <c r="T449" s="32"/>
      <c r="U449" s="32"/>
      <c r="V449" s="74"/>
      <c r="W449" s="14"/>
      <c r="X449" s="14"/>
      <c r="Y449" s="14"/>
      <c r="Z449" s="14"/>
      <c r="AA449" s="14"/>
    </row>
    <row r="450" spans="1:27" s="39" customFormat="1" x14ac:dyDescent="0.2">
      <c r="A450" s="114">
        <v>42</v>
      </c>
      <c r="B450" s="114">
        <v>38</v>
      </c>
      <c r="C450" s="114">
        <v>66</v>
      </c>
      <c r="D450" s="114">
        <v>42</v>
      </c>
      <c r="E450" s="34" t="s">
        <v>56</v>
      </c>
      <c r="F450" s="19">
        <v>2228.3939418737</v>
      </c>
      <c r="G450" s="35">
        <v>87490.912382845636</v>
      </c>
      <c r="H450" s="35">
        <v>4297.8900502370007</v>
      </c>
      <c r="I450" s="43">
        <v>0</v>
      </c>
      <c r="J450" s="35">
        <v>16344.831260214702</v>
      </c>
      <c r="K450" s="35">
        <v>11104.827147080901</v>
      </c>
      <c r="L450" s="44">
        <v>121466.85478225193</v>
      </c>
      <c r="M450" s="32"/>
      <c r="N450" s="74"/>
      <c r="O450" s="14"/>
      <c r="P450" s="14"/>
      <c r="Q450" s="14"/>
      <c r="R450" s="14"/>
      <c r="S450" s="14"/>
      <c r="T450" s="32"/>
      <c r="U450" s="32"/>
      <c r="V450" s="74"/>
      <c r="W450" s="14"/>
      <c r="X450" s="14"/>
      <c r="Y450" s="14"/>
      <c r="Z450" s="14"/>
      <c r="AA450" s="14"/>
    </row>
    <row r="451" spans="1:27" s="39" customFormat="1" ht="12" x14ac:dyDescent="0.25">
      <c r="A451" s="114">
        <v>71</v>
      </c>
      <c r="B451" s="114">
        <v>71</v>
      </c>
      <c r="C451" s="114">
        <v>67</v>
      </c>
      <c r="D451" s="114">
        <v>71</v>
      </c>
      <c r="E451" s="38"/>
      <c r="F451" s="7"/>
      <c r="G451" s="3"/>
      <c r="H451" s="3"/>
      <c r="I451" s="8"/>
      <c r="J451" s="3"/>
      <c r="K451" s="3"/>
      <c r="L451" s="45"/>
      <c r="M451" s="32"/>
      <c r="N451" s="73"/>
      <c r="O451" s="75"/>
      <c r="P451" s="75"/>
      <c r="Q451" s="75"/>
      <c r="R451" s="75"/>
      <c r="S451" s="75"/>
      <c r="T451" s="32"/>
      <c r="U451" s="32"/>
      <c r="V451" s="73"/>
      <c r="W451" s="75"/>
      <c r="X451" s="75"/>
      <c r="Y451" s="75"/>
      <c r="Z451" s="75"/>
      <c r="AA451" s="75"/>
    </row>
    <row r="452" spans="1:27" s="39" customFormat="1" ht="12" x14ac:dyDescent="0.25">
      <c r="A452" s="153">
        <v>47</v>
      </c>
      <c r="B452" s="153">
        <v>10</v>
      </c>
      <c r="C452" s="153">
        <v>68</v>
      </c>
      <c r="D452" s="153">
        <v>58</v>
      </c>
      <c r="E452" s="41" t="s">
        <v>94</v>
      </c>
      <c r="F452" s="4">
        <v>7449.1891054251682</v>
      </c>
      <c r="G452" s="5">
        <v>105444.39568031029</v>
      </c>
      <c r="H452" s="5">
        <v>24908.233013113619</v>
      </c>
      <c r="I452" s="6">
        <v>0</v>
      </c>
      <c r="J452" s="5">
        <v>11897.429739933552</v>
      </c>
      <c r="K452" s="5">
        <v>6916.7751857565945</v>
      </c>
      <c r="L452" s="17">
        <v>156616.02272453922</v>
      </c>
      <c r="M452" s="32"/>
      <c r="N452" s="73"/>
      <c r="O452" s="72"/>
      <c r="P452" s="72"/>
      <c r="Q452" s="72"/>
      <c r="R452" s="72"/>
      <c r="S452" s="72"/>
      <c r="T452" s="32"/>
      <c r="U452" s="32"/>
      <c r="V452" s="73"/>
      <c r="W452" s="72"/>
      <c r="X452" s="72"/>
      <c r="Y452" s="72"/>
      <c r="Z452" s="72"/>
      <c r="AA452" s="72"/>
    </row>
    <row r="453" spans="1:27" s="39" customFormat="1" x14ac:dyDescent="0.2">
      <c r="A453" s="114">
        <v>6</v>
      </c>
      <c r="B453" s="114">
        <v>8</v>
      </c>
      <c r="C453" s="114">
        <v>69</v>
      </c>
      <c r="D453" s="114">
        <v>6</v>
      </c>
      <c r="E453" s="34" t="s">
        <v>57</v>
      </c>
      <c r="F453" s="19">
        <v>2180.1691996765676</v>
      </c>
      <c r="G453" s="35">
        <v>71901.514543608457</v>
      </c>
      <c r="H453" s="35">
        <v>19316.111337923223</v>
      </c>
      <c r="I453" s="43">
        <v>0</v>
      </c>
      <c r="J453" s="35">
        <v>11285.567820437351</v>
      </c>
      <c r="K453" s="35">
        <v>6708.2181608169949</v>
      </c>
      <c r="L453" s="44">
        <v>111391.5810624626</v>
      </c>
      <c r="M453" s="32"/>
      <c r="N453" s="32"/>
      <c r="O453" s="14"/>
      <c r="P453" s="14"/>
      <c r="Q453" s="14"/>
      <c r="R453" s="14"/>
      <c r="S453" s="14"/>
      <c r="T453" s="32"/>
      <c r="U453" s="32"/>
      <c r="V453" s="74"/>
      <c r="W453" s="14"/>
      <c r="X453" s="14"/>
      <c r="Y453" s="14"/>
      <c r="Z453" s="14"/>
      <c r="AA453" s="14"/>
    </row>
    <row r="454" spans="1:27" s="39" customFormat="1" x14ac:dyDescent="0.2">
      <c r="A454" s="114">
        <v>38</v>
      </c>
      <c r="B454" s="114">
        <v>9</v>
      </c>
      <c r="C454" s="114">
        <v>70</v>
      </c>
      <c r="D454" s="114">
        <v>38</v>
      </c>
      <c r="E454" s="34" t="s">
        <v>58</v>
      </c>
      <c r="F454" s="19">
        <v>5269.0199057485997</v>
      </c>
      <c r="G454" s="35">
        <v>33542.881136701842</v>
      </c>
      <c r="H454" s="35">
        <v>5592.1216751903976</v>
      </c>
      <c r="I454" s="43">
        <v>0</v>
      </c>
      <c r="J454" s="35">
        <v>611.86191949620002</v>
      </c>
      <c r="K454" s="35">
        <v>208.55702493959993</v>
      </c>
      <c r="L454" s="44">
        <v>45224.441662076642</v>
      </c>
      <c r="M454" s="32"/>
      <c r="N454" s="74"/>
      <c r="O454" s="14"/>
      <c r="P454" s="14"/>
      <c r="Q454" s="14"/>
      <c r="R454" s="14"/>
      <c r="S454" s="14"/>
      <c r="T454" s="32"/>
      <c r="U454" s="32"/>
      <c r="V454" s="74"/>
      <c r="W454" s="14"/>
      <c r="X454" s="14"/>
      <c r="Y454" s="14"/>
      <c r="Z454" s="14"/>
      <c r="AA454" s="14"/>
    </row>
    <row r="455" spans="1:27" s="39" customFormat="1" ht="12.6" thickBot="1" x14ac:dyDescent="0.3">
      <c r="A455" s="114">
        <v>72</v>
      </c>
      <c r="B455" s="114">
        <v>72</v>
      </c>
      <c r="C455" s="114">
        <v>71</v>
      </c>
      <c r="D455" s="114">
        <v>72</v>
      </c>
      <c r="E455" s="31"/>
      <c r="F455" s="11"/>
      <c r="G455" s="12"/>
      <c r="H455" s="12"/>
      <c r="I455" s="13"/>
      <c r="J455" s="12"/>
      <c r="K455" s="12"/>
      <c r="L455" s="49"/>
      <c r="M455" s="32"/>
      <c r="N455" s="73"/>
      <c r="O455" s="75"/>
      <c r="P455" s="75"/>
      <c r="Q455" s="75"/>
      <c r="R455" s="75"/>
      <c r="S455" s="75"/>
      <c r="T455" s="32"/>
      <c r="U455" s="32"/>
      <c r="V455" s="73"/>
      <c r="W455" s="75"/>
      <c r="X455" s="75"/>
      <c r="Y455" s="75"/>
      <c r="Z455" s="75"/>
      <c r="AA455" s="75"/>
    </row>
    <row r="456" spans="1:27" s="39" customFormat="1" ht="12.6" thickBot="1" x14ac:dyDescent="0.3">
      <c r="A456" s="153">
        <v>59</v>
      </c>
      <c r="B456" s="153">
        <v>59</v>
      </c>
      <c r="C456" s="114">
        <v>72</v>
      </c>
      <c r="D456" s="153">
        <v>59</v>
      </c>
      <c r="E456" s="53" t="s">
        <v>93</v>
      </c>
      <c r="F456" s="54">
        <v>1065734.7431993862</v>
      </c>
      <c r="G456" s="55">
        <v>1089389.3211061845</v>
      </c>
      <c r="H456" s="55">
        <v>201734.45794719883</v>
      </c>
      <c r="I456" s="56">
        <v>13354.12313994157</v>
      </c>
      <c r="J456" s="55">
        <v>1376027.0290605517</v>
      </c>
      <c r="K456" s="55">
        <v>358587.04622404993</v>
      </c>
      <c r="L456" s="57">
        <v>4104826.7206773129</v>
      </c>
      <c r="M456" s="32"/>
      <c r="N456" s="32"/>
      <c r="O456" s="76"/>
      <c r="P456" s="76"/>
      <c r="Q456" s="76"/>
      <c r="R456" s="76"/>
      <c r="S456" s="76"/>
      <c r="T456" s="32"/>
      <c r="U456" s="32"/>
      <c r="V456" s="73"/>
      <c r="W456" s="76"/>
      <c r="X456" s="76"/>
      <c r="Y456" s="76"/>
      <c r="Z456" s="76"/>
      <c r="AA456" s="76"/>
    </row>
    <row r="457" spans="1:27" x14ac:dyDescent="0.2">
      <c r="E457" s="58" t="s">
        <v>125</v>
      </c>
      <c r="M457" s="32"/>
      <c r="N457" s="32"/>
      <c r="O457" s="77"/>
      <c r="P457" s="39"/>
      <c r="Q457" s="39"/>
      <c r="R457" s="39"/>
      <c r="S457" s="39"/>
      <c r="T457" s="39"/>
      <c r="W457" s="58"/>
    </row>
    <row r="458" spans="1:27" ht="12" x14ac:dyDescent="0.25">
      <c r="E458" s="78" t="s">
        <v>92</v>
      </c>
      <c r="M458" s="32"/>
      <c r="N458" s="32"/>
      <c r="O458" s="39"/>
      <c r="P458" s="39"/>
      <c r="Q458" s="39"/>
      <c r="R458" s="39"/>
      <c r="S458" s="39"/>
      <c r="T458" s="39"/>
      <c r="W458" s="39"/>
      <c r="X458" s="39"/>
      <c r="Y458" s="39"/>
      <c r="Z458" s="39"/>
      <c r="AA458" s="39"/>
    </row>
    <row r="459" spans="1:27" x14ac:dyDescent="0.2">
      <c r="M459" s="32"/>
      <c r="N459" s="32"/>
      <c r="O459" s="39"/>
      <c r="P459" s="39"/>
      <c r="Q459" s="39"/>
      <c r="R459" s="39"/>
      <c r="S459" s="39"/>
      <c r="T459" s="39"/>
    </row>
    <row r="460" spans="1:27" ht="12.6" thickBot="1" x14ac:dyDescent="0.3">
      <c r="E460" s="67" t="s">
        <v>169</v>
      </c>
      <c r="M460" s="32"/>
      <c r="N460" s="32"/>
      <c r="O460" s="67" t="s">
        <v>170</v>
      </c>
      <c r="P460" s="79"/>
      <c r="Q460" s="79"/>
      <c r="R460" s="79"/>
      <c r="S460" s="79"/>
      <c r="T460" s="79"/>
      <c r="W460" s="67" t="s">
        <v>171</v>
      </c>
      <c r="X460" s="79"/>
      <c r="Y460" s="79"/>
      <c r="Z460" s="79"/>
      <c r="AA460" s="79"/>
    </row>
    <row r="461" spans="1:27" s="188" customFormat="1" ht="36.6" thickBot="1" x14ac:dyDescent="0.25">
      <c r="A461" s="181" t="s">
        <v>111</v>
      </c>
      <c r="B461" s="181" t="s">
        <v>110</v>
      </c>
      <c r="C461" s="181" t="s">
        <v>109</v>
      </c>
      <c r="D461" s="181" t="s">
        <v>108</v>
      </c>
      <c r="E461" s="182" t="s">
        <v>107</v>
      </c>
      <c r="F461" s="183" t="s">
        <v>0</v>
      </c>
      <c r="G461" s="184" t="s">
        <v>123</v>
      </c>
      <c r="H461" s="185" t="s">
        <v>122</v>
      </c>
      <c r="I461" s="185" t="s">
        <v>2</v>
      </c>
      <c r="J461" s="185" t="s">
        <v>3</v>
      </c>
      <c r="K461" s="185" t="s">
        <v>4</v>
      </c>
      <c r="L461" s="186" t="s">
        <v>60</v>
      </c>
      <c r="M461" s="187"/>
      <c r="N461" s="182" t="s">
        <v>107</v>
      </c>
      <c r="O461" s="185" t="s">
        <v>5</v>
      </c>
      <c r="P461" s="185" t="s">
        <v>6</v>
      </c>
      <c r="Q461" s="185" t="s">
        <v>7</v>
      </c>
      <c r="R461" s="185" t="s">
        <v>8</v>
      </c>
      <c r="S461" s="186" t="s">
        <v>65</v>
      </c>
      <c r="T461" s="187"/>
      <c r="U461" s="187"/>
      <c r="V461" s="182" t="s">
        <v>107</v>
      </c>
      <c r="W461" s="185" t="s">
        <v>9</v>
      </c>
      <c r="X461" s="185" t="s">
        <v>10</v>
      </c>
      <c r="Y461" s="185" t="s">
        <v>11</v>
      </c>
      <c r="Z461" s="185" t="s">
        <v>12</v>
      </c>
      <c r="AA461" s="186" t="s">
        <v>61</v>
      </c>
    </row>
    <row r="462" spans="1:27" s="188" customFormat="1" ht="12" x14ac:dyDescent="0.25">
      <c r="A462" s="189">
        <v>48</v>
      </c>
      <c r="B462" s="189">
        <v>12</v>
      </c>
      <c r="C462" s="189">
        <v>1</v>
      </c>
      <c r="D462" s="189">
        <v>46</v>
      </c>
      <c r="E462" s="190" t="s">
        <v>106</v>
      </c>
      <c r="F462" s="255">
        <v>8405.1761942668654</v>
      </c>
      <c r="G462" s="255">
        <v>23162.438674690642</v>
      </c>
      <c r="H462" s="255">
        <v>3895.3996740116409</v>
      </c>
      <c r="I462" s="255">
        <v>0</v>
      </c>
      <c r="J462" s="255">
        <v>10547.433067172209</v>
      </c>
      <c r="K462" s="255">
        <v>15699.540276426191</v>
      </c>
      <c r="L462" s="256">
        <v>61709.987886567549</v>
      </c>
      <c r="M462" s="187"/>
      <c r="N462" s="190" t="s">
        <v>106</v>
      </c>
      <c r="O462" s="193">
        <v>0</v>
      </c>
      <c r="P462" s="193">
        <v>9180.818518717826</v>
      </c>
      <c r="Q462" s="193">
        <v>8813.2820223923009</v>
      </c>
      <c r="R462" s="193">
        <v>0</v>
      </c>
      <c r="S462" s="194">
        <v>17994.100541110129</v>
      </c>
      <c r="T462" s="187"/>
      <c r="U462" s="187"/>
      <c r="V462" s="190" t="s">
        <v>106</v>
      </c>
      <c r="W462" s="193">
        <v>0</v>
      </c>
      <c r="X462" s="193">
        <v>94.955756365494778</v>
      </c>
      <c r="Y462" s="193">
        <v>9686.0092477649305</v>
      </c>
      <c r="Z462" s="193">
        <v>2391.0737618082039</v>
      </c>
      <c r="AA462" s="194">
        <v>12172.038765938629</v>
      </c>
    </row>
    <row r="463" spans="1:27" s="188" customFormat="1" x14ac:dyDescent="0.2">
      <c r="A463" s="181">
        <v>11</v>
      </c>
      <c r="B463" s="181">
        <v>11</v>
      </c>
      <c r="C463" s="181">
        <v>2</v>
      </c>
      <c r="D463" s="181">
        <v>11</v>
      </c>
      <c r="E463" s="197" t="s">
        <v>14</v>
      </c>
      <c r="F463" s="257">
        <v>8405.1761942668654</v>
      </c>
      <c r="G463" s="257">
        <v>23162.438674690642</v>
      </c>
      <c r="H463" s="257">
        <v>3895.3996740116409</v>
      </c>
      <c r="I463" s="257">
        <v>0</v>
      </c>
      <c r="J463" s="257">
        <v>10547.433067172209</v>
      </c>
      <c r="K463" s="257">
        <v>15699.540276426191</v>
      </c>
      <c r="L463" s="258">
        <v>61709.987886567549</v>
      </c>
      <c r="M463" s="187"/>
      <c r="N463" s="197" t="s">
        <v>14</v>
      </c>
      <c r="O463" s="198">
        <v>0</v>
      </c>
      <c r="P463" s="198">
        <v>9180.818518717826</v>
      </c>
      <c r="Q463" s="198">
        <v>8813.2820223923009</v>
      </c>
      <c r="R463" s="198">
        <v>0</v>
      </c>
      <c r="S463" s="199">
        <v>17994.100541110129</v>
      </c>
      <c r="T463" s="187"/>
      <c r="U463" s="187"/>
      <c r="V463" s="197" t="s">
        <v>14</v>
      </c>
      <c r="W463" s="198">
        <v>0</v>
      </c>
      <c r="X463" s="198">
        <v>94.955756365494778</v>
      </c>
      <c r="Y463" s="198">
        <v>9686.0092477649305</v>
      </c>
      <c r="Z463" s="198">
        <v>2391.0737618082039</v>
      </c>
      <c r="AA463" s="198">
        <v>12172.038765938629</v>
      </c>
    </row>
    <row r="464" spans="1:27" s="188" customFormat="1" ht="12" x14ac:dyDescent="0.25">
      <c r="A464" s="181">
        <v>60</v>
      </c>
      <c r="B464" s="181">
        <v>60</v>
      </c>
      <c r="C464" s="181">
        <v>3</v>
      </c>
      <c r="D464" s="181">
        <v>60</v>
      </c>
      <c r="E464" s="203"/>
      <c r="F464" s="259"/>
      <c r="G464" s="259"/>
      <c r="H464" s="259"/>
      <c r="I464" s="259"/>
      <c r="J464" s="259"/>
      <c r="K464" s="259"/>
      <c r="L464" s="260"/>
      <c r="M464" s="187"/>
      <c r="N464" s="203"/>
      <c r="O464" s="206"/>
      <c r="P464" s="204"/>
      <c r="Q464" s="204"/>
      <c r="R464" s="204"/>
      <c r="S464" s="205"/>
      <c r="T464" s="187"/>
      <c r="U464" s="187"/>
      <c r="V464" s="203"/>
      <c r="W464" s="206"/>
      <c r="X464" s="204"/>
      <c r="Y464" s="204"/>
      <c r="Z464" s="204"/>
      <c r="AA464" s="205"/>
    </row>
    <row r="465" spans="1:27" s="188" customFormat="1" ht="12" x14ac:dyDescent="0.25">
      <c r="A465" s="189">
        <v>56</v>
      </c>
      <c r="B465" s="189">
        <v>48</v>
      </c>
      <c r="C465" s="189">
        <v>4</v>
      </c>
      <c r="D465" s="189">
        <v>47</v>
      </c>
      <c r="E465" s="209" t="s">
        <v>105</v>
      </c>
      <c r="F465" s="255">
        <v>46159.6719499295</v>
      </c>
      <c r="G465" s="255">
        <v>30796.487078590839</v>
      </c>
      <c r="H465" s="255">
        <v>4328.3808356063873</v>
      </c>
      <c r="I465" s="255">
        <v>0</v>
      </c>
      <c r="J465" s="255">
        <v>109066.04194102756</v>
      </c>
      <c r="K465" s="255">
        <v>22362.366649738397</v>
      </c>
      <c r="L465" s="256">
        <v>212712.94845489267</v>
      </c>
      <c r="M465" s="187"/>
      <c r="N465" s="209" t="s">
        <v>105</v>
      </c>
      <c r="O465" s="210">
        <v>6386.8182802058218</v>
      </c>
      <c r="P465" s="210">
        <v>17182.263801961282</v>
      </c>
      <c r="Q465" s="210">
        <v>21033.761954346501</v>
      </c>
      <c r="R465" s="210">
        <v>0</v>
      </c>
      <c r="S465" s="192">
        <v>44602.844036513605</v>
      </c>
      <c r="T465" s="187"/>
      <c r="U465" s="187"/>
      <c r="V465" s="209" t="s">
        <v>105</v>
      </c>
      <c r="W465" s="210">
        <v>0</v>
      </c>
      <c r="X465" s="210">
        <v>0</v>
      </c>
      <c r="Y465" s="210">
        <v>23592.321046880072</v>
      </c>
      <c r="Z465" s="210">
        <v>5875.976970484352</v>
      </c>
      <c r="AA465" s="192">
        <v>29468.298017364425</v>
      </c>
    </row>
    <row r="466" spans="1:27" s="188" customFormat="1" x14ac:dyDescent="0.2">
      <c r="A466" s="181">
        <v>7</v>
      </c>
      <c r="B466" s="181">
        <v>45</v>
      </c>
      <c r="C466" s="181">
        <v>5</v>
      </c>
      <c r="D466" s="181">
        <v>7</v>
      </c>
      <c r="E466" s="197" t="s">
        <v>15</v>
      </c>
      <c r="F466" s="261">
        <v>20272.655934140705</v>
      </c>
      <c r="G466" s="257">
        <v>24446.629002924732</v>
      </c>
      <c r="H466" s="257">
        <v>2835.0455058588868</v>
      </c>
      <c r="I466" s="262">
        <v>0</v>
      </c>
      <c r="J466" s="257">
        <v>40140.855985888695</v>
      </c>
      <c r="K466" s="257">
        <v>14440.412659001708</v>
      </c>
      <c r="L466" s="263">
        <v>102135.59908781473</v>
      </c>
      <c r="M466" s="187"/>
      <c r="N466" s="197" t="s">
        <v>15</v>
      </c>
      <c r="O466" s="200">
        <v>6386.8182802058218</v>
      </c>
      <c r="P466" s="198">
        <v>5642.1649660175899</v>
      </c>
      <c r="Q466" s="198">
        <v>13096.034037078975</v>
      </c>
      <c r="R466" s="198">
        <v>0</v>
      </c>
      <c r="S466" s="214">
        <v>25125.017283302386</v>
      </c>
      <c r="T466" s="187"/>
      <c r="U466" s="187"/>
      <c r="V466" s="197" t="s">
        <v>15</v>
      </c>
      <c r="W466" s="200">
        <v>0</v>
      </c>
      <c r="X466" s="198">
        <v>0</v>
      </c>
      <c r="Y466" s="198">
        <v>11559.053624718548</v>
      </c>
      <c r="Z466" s="198">
        <v>426.90666622276211</v>
      </c>
      <c r="AA466" s="214">
        <v>11985.960290941312</v>
      </c>
    </row>
    <row r="467" spans="1:27" s="188" customFormat="1" x14ac:dyDescent="0.2">
      <c r="A467" s="181">
        <v>18</v>
      </c>
      <c r="B467" s="181">
        <v>46</v>
      </c>
      <c r="C467" s="181">
        <v>6</v>
      </c>
      <c r="D467" s="181">
        <v>18</v>
      </c>
      <c r="E467" s="197" t="s">
        <v>16</v>
      </c>
      <c r="F467" s="261">
        <v>13459.660768472324</v>
      </c>
      <c r="G467" s="257">
        <v>5413.6052173338849</v>
      </c>
      <c r="H467" s="257">
        <v>800.62369106955146</v>
      </c>
      <c r="I467" s="262">
        <v>0</v>
      </c>
      <c r="J467" s="257">
        <v>45230.427629931299</v>
      </c>
      <c r="K467" s="257">
        <v>2847.9164101166984</v>
      </c>
      <c r="L467" s="263">
        <v>67752.233716923758</v>
      </c>
      <c r="M467" s="187"/>
      <c r="N467" s="197" t="s">
        <v>16</v>
      </c>
      <c r="O467" s="200">
        <v>0</v>
      </c>
      <c r="P467" s="198">
        <v>8710.6519414077902</v>
      </c>
      <c r="Q467" s="198">
        <v>6810.9882100182094</v>
      </c>
      <c r="R467" s="198">
        <v>0</v>
      </c>
      <c r="S467" s="214">
        <v>15521.640151426</v>
      </c>
      <c r="T467" s="187"/>
      <c r="U467" s="187"/>
      <c r="V467" s="197" t="s">
        <v>16</v>
      </c>
      <c r="W467" s="200">
        <v>0</v>
      </c>
      <c r="X467" s="198">
        <v>0</v>
      </c>
      <c r="Y467" s="198">
        <v>7528.7247453351365</v>
      </c>
      <c r="Z467" s="198">
        <v>2993.4972270052585</v>
      </c>
      <c r="AA467" s="214">
        <v>10522.221972340394</v>
      </c>
    </row>
    <row r="468" spans="1:27" s="188" customFormat="1" x14ac:dyDescent="0.2">
      <c r="A468" s="181">
        <v>37</v>
      </c>
      <c r="B468" s="181">
        <v>47</v>
      </c>
      <c r="C468" s="181">
        <v>7</v>
      </c>
      <c r="D468" s="181">
        <v>37</v>
      </c>
      <c r="E468" s="197" t="s">
        <v>17</v>
      </c>
      <c r="F468" s="261">
        <v>12427.355247316467</v>
      </c>
      <c r="G468" s="257">
        <v>936.25285833221858</v>
      </c>
      <c r="H468" s="257">
        <v>692.71163867794883</v>
      </c>
      <c r="I468" s="262">
        <v>0</v>
      </c>
      <c r="J468" s="257">
        <v>23694.758325207567</v>
      </c>
      <c r="K468" s="257">
        <v>5074.0375806199918</v>
      </c>
      <c r="L468" s="263">
        <v>42825.115650154199</v>
      </c>
      <c r="M468" s="187"/>
      <c r="N468" s="197" t="s">
        <v>17</v>
      </c>
      <c r="O468" s="200">
        <v>0</v>
      </c>
      <c r="P468" s="198">
        <v>2829.4468945359013</v>
      </c>
      <c r="Q468" s="198">
        <v>1126.7397072493172</v>
      </c>
      <c r="R468" s="198">
        <v>0</v>
      </c>
      <c r="S468" s="214">
        <v>3956.1866017852185</v>
      </c>
      <c r="T468" s="187"/>
      <c r="U468" s="187"/>
      <c r="V468" s="197" t="s">
        <v>17</v>
      </c>
      <c r="W468" s="200">
        <v>0</v>
      </c>
      <c r="X468" s="198">
        <v>0</v>
      </c>
      <c r="Y468" s="198">
        <v>4504.5426768263897</v>
      </c>
      <c r="Z468" s="198">
        <v>2455.573077256332</v>
      </c>
      <c r="AA468" s="214">
        <v>6960.1157540827217</v>
      </c>
    </row>
    <row r="469" spans="1:27" s="188" customFormat="1" ht="12" x14ac:dyDescent="0.25">
      <c r="A469" s="181">
        <v>61</v>
      </c>
      <c r="B469" s="181">
        <v>61</v>
      </c>
      <c r="C469" s="181">
        <v>8</v>
      </c>
      <c r="D469" s="181">
        <v>61</v>
      </c>
      <c r="E469" s="203"/>
      <c r="F469" s="264"/>
      <c r="G469" s="257"/>
      <c r="H469" s="257"/>
      <c r="I469" s="265"/>
      <c r="J469" s="259"/>
      <c r="K469" s="259"/>
      <c r="L469" s="266"/>
      <c r="M469" s="187"/>
      <c r="N469" s="203"/>
      <c r="O469" s="206"/>
      <c r="P469" s="204"/>
      <c r="Q469" s="204"/>
      <c r="R469" s="204"/>
      <c r="S469" s="217"/>
      <c r="T469" s="187"/>
      <c r="U469" s="187"/>
      <c r="V469" s="203"/>
      <c r="W469" s="206"/>
      <c r="X469" s="204"/>
      <c r="Y469" s="204"/>
      <c r="Z469" s="204"/>
      <c r="AA469" s="217"/>
    </row>
    <row r="470" spans="1:27" s="188" customFormat="1" ht="12" x14ac:dyDescent="0.25">
      <c r="A470" s="189">
        <v>50</v>
      </c>
      <c r="B470" s="189">
        <v>20</v>
      </c>
      <c r="C470" s="189">
        <v>9</v>
      </c>
      <c r="D470" s="189">
        <v>48</v>
      </c>
      <c r="E470" s="209" t="s">
        <v>104</v>
      </c>
      <c r="F470" s="255">
        <v>95461.931700145724</v>
      </c>
      <c r="G470" s="255">
        <v>17529.469981330582</v>
      </c>
      <c r="H470" s="255">
        <v>4857.8936820911194</v>
      </c>
      <c r="I470" s="255">
        <v>0</v>
      </c>
      <c r="J470" s="255">
        <v>209014.05914415373</v>
      </c>
      <c r="K470" s="255">
        <v>1314.9281002516952</v>
      </c>
      <c r="L470" s="256">
        <v>328178.28260797285</v>
      </c>
      <c r="M470" s="187"/>
      <c r="N470" s="209" t="s">
        <v>104</v>
      </c>
      <c r="O470" s="210">
        <v>347.44789893275072</v>
      </c>
      <c r="P470" s="210">
        <v>35122.428091442009</v>
      </c>
      <c r="Q470" s="210">
        <v>9861.5070051535658</v>
      </c>
      <c r="R470" s="210">
        <v>0</v>
      </c>
      <c r="S470" s="192">
        <v>45331.382995528322</v>
      </c>
      <c r="T470" s="187"/>
      <c r="U470" s="187"/>
      <c r="V470" s="209" t="s">
        <v>104</v>
      </c>
      <c r="W470" s="210">
        <v>0</v>
      </c>
      <c r="X470" s="210">
        <v>0</v>
      </c>
      <c r="Y470" s="210">
        <v>50209.549783737348</v>
      </c>
      <c r="Z470" s="210">
        <v>6143.1365801804868</v>
      </c>
      <c r="AA470" s="192">
        <v>56352.686363917834</v>
      </c>
    </row>
    <row r="471" spans="1:27" s="188" customFormat="1" x14ac:dyDescent="0.2">
      <c r="A471" s="181">
        <v>1</v>
      </c>
      <c r="B471" s="181">
        <v>17</v>
      </c>
      <c r="C471" s="181">
        <v>10</v>
      </c>
      <c r="D471" s="181">
        <v>1</v>
      </c>
      <c r="E471" s="197" t="s">
        <v>18</v>
      </c>
      <c r="F471" s="261">
        <v>26365.802289734289</v>
      </c>
      <c r="G471" s="257">
        <v>3034.6333324825528</v>
      </c>
      <c r="H471" s="257">
        <v>900.65368209111989</v>
      </c>
      <c r="I471" s="262">
        <v>0</v>
      </c>
      <c r="J471" s="257">
        <v>53222.905772761915</v>
      </c>
      <c r="K471" s="257">
        <v>0</v>
      </c>
      <c r="L471" s="263">
        <v>83523.995077069878</v>
      </c>
      <c r="M471" s="187"/>
      <c r="N471" s="197" t="s">
        <v>18</v>
      </c>
      <c r="O471" s="200">
        <v>347.44789893275072</v>
      </c>
      <c r="P471" s="198">
        <v>3035.3107679187797</v>
      </c>
      <c r="Q471" s="198">
        <v>499.96916385459008</v>
      </c>
      <c r="R471" s="198">
        <v>0</v>
      </c>
      <c r="S471" s="214">
        <v>3882.7278307061201</v>
      </c>
      <c r="T471" s="187"/>
      <c r="U471" s="187"/>
      <c r="V471" s="197" t="s">
        <v>18</v>
      </c>
      <c r="W471" s="200">
        <v>0</v>
      </c>
      <c r="X471" s="198">
        <v>0</v>
      </c>
      <c r="Y471" s="198">
        <v>4770.7906440484221</v>
      </c>
      <c r="Z471" s="198">
        <v>1063.226578313881</v>
      </c>
      <c r="AA471" s="214">
        <v>5834.0172223623031</v>
      </c>
    </row>
    <row r="472" spans="1:27" s="188" customFormat="1" x14ac:dyDescent="0.2">
      <c r="A472" s="181">
        <v>17</v>
      </c>
      <c r="B472" s="181">
        <v>18</v>
      </c>
      <c r="C472" s="181">
        <v>11</v>
      </c>
      <c r="D472" s="181">
        <v>17</v>
      </c>
      <c r="E472" s="197" t="s">
        <v>19</v>
      </c>
      <c r="F472" s="261">
        <v>32924.294694535725</v>
      </c>
      <c r="G472" s="257">
        <v>4062.1523351284741</v>
      </c>
      <c r="H472" s="257">
        <v>1804.17</v>
      </c>
      <c r="I472" s="262">
        <v>0</v>
      </c>
      <c r="J472" s="257">
        <v>50162.311941547319</v>
      </c>
      <c r="K472" s="257">
        <v>123.26051977933234</v>
      </c>
      <c r="L472" s="263">
        <v>89076.189490990844</v>
      </c>
      <c r="M472" s="187"/>
      <c r="N472" s="197" t="s">
        <v>19</v>
      </c>
      <c r="O472" s="200">
        <v>0</v>
      </c>
      <c r="P472" s="198">
        <v>13730.627148137479</v>
      </c>
      <c r="Q472" s="198">
        <v>6636.4818680922272</v>
      </c>
      <c r="R472" s="198">
        <v>0</v>
      </c>
      <c r="S472" s="214">
        <v>20367.109016229708</v>
      </c>
      <c r="T472" s="187"/>
      <c r="U472" s="187"/>
      <c r="V472" s="197" t="s">
        <v>19</v>
      </c>
      <c r="W472" s="200">
        <v>0</v>
      </c>
      <c r="X472" s="198">
        <v>0</v>
      </c>
      <c r="Y472" s="198">
        <v>10315.26273060665</v>
      </c>
      <c r="Z472" s="198">
        <v>1532.2882166773857</v>
      </c>
      <c r="AA472" s="214">
        <v>11847.550947284033</v>
      </c>
    </row>
    <row r="473" spans="1:27" s="188" customFormat="1" x14ac:dyDescent="0.2">
      <c r="A473" s="181">
        <v>23</v>
      </c>
      <c r="B473" s="181">
        <v>19</v>
      </c>
      <c r="C473" s="181">
        <v>12</v>
      </c>
      <c r="D473" s="181">
        <v>23</v>
      </c>
      <c r="E473" s="197" t="s">
        <v>20</v>
      </c>
      <c r="F473" s="261">
        <v>36171.834715875702</v>
      </c>
      <c r="G473" s="257">
        <v>10432.684313719554</v>
      </c>
      <c r="H473" s="257">
        <v>2153.0700000000002</v>
      </c>
      <c r="I473" s="262">
        <v>0</v>
      </c>
      <c r="J473" s="257">
        <v>105628.8414298445</v>
      </c>
      <c r="K473" s="257">
        <v>1191.6675804723629</v>
      </c>
      <c r="L473" s="263">
        <v>155578.09803991212</v>
      </c>
      <c r="M473" s="187"/>
      <c r="N473" s="197" t="s">
        <v>20</v>
      </c>
      <c r="O473" s="200">
        <v>0</v>
      </c>
      <c r="P473" s="198">
        <v>18356.490175385745</v>
      </c>
      <c r="Q473" s="198">
        <v>2725.0559732067472</v>
      </c>
      <c r="R473" s="198">
        <v>0</v>
      </c>
      <c r="S473" s="214">
        <v>21081.546148592493</v>
      </c>
      <c r="T473" s="187"/>
      <c r="U473" s="187"/>
      <c r="V473" s="197" t="s">
        <v>20</v>
      </c>
      <c r="W473" s="200">
        <v>0</v>
      </c>
      <c r="X473" s="198">
        <v>0</v>
      </c>
      <c r="Y473" s="198">
        <v>35123.496409082283</v>
      </c>
      <c r="Z473" s="198">
        <v>3547.6217851892197</v>
      </c>
      <c r="AA473" s="214">
        <v>38671.118194271497</v>
      </c>
    </row>
    <row r="474" spans="1:27" s="188" customFormat="1" ht="12" x14ac:dyDescent="0.25">
      <c r="A474" s="181">
        <v>62</v>
      </c>
      <c r="B474" s="181">
        <v>62</v>
      </c>
      <c r="C474" s="181">
        <v>13</v>
      </c>
      <c r="D474" s="181">
        <v>62</v>
      </c>
      <c r="E474" s="203"/>
      <c r="F474" s="264"/>
      <c r="G474" s="259"/>
      <c r="H474" s="259"/>
      <c r="I474" s="265"/>
      <c r="J474" s="259"/>
      <c r="K474" s="259"/>
      <c r="L474" s="266"/>
      <c r="M474" s="187"/>
      <c r="N474" s="203"/>
      <c r="O474" s="206"/>
      <c r="P474" s="204"/>
      <c r="Q474" s="204"/>
      <c r="R474" s="204"/>
      <c r="S474" s="217"/>
      <c r="T474" s="187"/>
      <c r="U474" s="187"/>
      <c r="V474" s="203"/>
      <c r="W474" s="206"/>
      <c r="X474" s="204"/>
      <c r="Y474" s="204"/>
      <c r="Z474" s="204"/>
      <c r="AA474" s="217"/>
    </row>
    <row r="475" spans="1:27" s="188" customFormat="1" ht="12" x14ac:dyDescent="0.25">
      <c r="A475" s="189">
        <v>51</v>
      </c>
      <c r="B475" s="189">
        <v>25</v>
      </c>
      <c r="C475" s="189">
        <v>14</v>
      </c>
      <c r="D475" s="189">
        <v>49</v>
      </c>
      <c r="E475" s="190" t="s">
        <v>103</v>
      </c>
      <c r="F475" s="267">
        <v>81297.793098770053</v>
      </c>
      <c r="G475" s="267">
        <v>104531.81256804313</v>
      </c>
      <c r="H475" s="267">
        <v>6376.6656793439943</v>
      </c>
      <c r="I475" s="267">
        <v>0</v>
      </c>
      <c r="J475" s="267">
        <v>197023.45796006161</v>
      </c>
      <c r="K475" s="267">
        <v>35959.63483417032</v>
      </c>
      <c r="L475" s="268">
        <v>425189.36414038914</v>
      </c>
      <c r="M475" s="187"/>
      <c r="N475" s="190" t="s">
        <v>103</v>
      </c>
      <c r="O475" s="220">
        <v>34142.655976835071</v>
      </c>
      <c r="P475" s="220">
        <v>59801.004160165146</v>
      </c>
      <c r="Q475" s="220">
        <v>98832.091249693462</v>
      </c>
      <c r="R475" s="220">
        <v>4258.6453639238343</v>
      </c>
      <c r="S475" s="219">
        <v>197034.39675061748</v>
      </c>
      <c r="T475" s="187"/>
      <c r="U475" s="187"/>
      <c r="V475" s="190" t="s">
        <v>103</v>
      </c>
      <c r="W475" s="220">
        <v>722.76914886394866</v>
      </c>
      <c r="X475" s="220">
        <v>1613.7653402005712</v>
      </c>
      <c r="Y475" s="220">
        <v>37257.515208844045</v>
      </c>
      <c r="Z475" s="220">
        <v>8522.209847987775</v>
      </c>
      <c r="AA475" s="219">
        <v>48116.259545896341</v>
      </c>
    </row>
    <row r="476" spans="1:27" s="188" customFormat="1" x14ac:dyDescent="0.2">
      <c r="A476" s="181">
        <v>5</v>
      </c>
      <c r="B476" s="181">
        <v>21</v>
      </c>
      <c r="C476" s="181">
        <v>15</v>
      </c>
      <c r="D476" s="181">
        <v>5</v>
      </c>
      <c r="E476" s="197" t="s">
        <v>21</v>
      </c>
      <c r="F476" s="261">
        <v>28524.646238102607</v>
      </c>
      <c r="G476" s="257">
        <v>5149.3619766285701</v>
      </c>
      <c r="H476" s="257">
        <v>1291.3697341200507</v>
      </c>
      <c r="I476" s="262">
        <v>0</v>
      </c>
      <c r="J476" s="257">
        <v>55464.362367457317</v>
      </c>
      <c r="K476" s="257">
        <v>13287.107670195563</v>
      </c>
      <c r="L476" s="263">
        <v>103716.8479865041</v>
      </c>
      <c r="M476" s="187"/>
      <c r="N476" s="197" t="s">
        <v>21</v>
      </c>
      <c r="O476" s="200">
        <v>0</v>
      </c>
      <c r="P476" s="198">
        <v>25136.411141788863</v>
      </c>
      <c r="Q476" s="198">
        <v>4155.8845221456213</v>
      </c>
      <c r="R476" s="198">
        <v>0</v>
      </c>
      <c r="S476" s="214">
        <v>29292.295663934481</v>
      </c>
      <c r="T476" s="187"/>
      <c r="U476" s="187"/>
      <c r="V476" s="197" t="s">
        <v>21</v>
      </c>
      <c r="W476" s="200">
        <v>0</v>
      </c>
      <c r="X476" s="198">
        <v>3.0881859938605496</v>
      </c>
      <c r="Y476" s="198">
        <v>14863.634441797853</v>
      </c>
      <c r="Z476" s="198">
        <v>4086.3504654783565</v>
      </c>
      <c r="AA476" s="214">
        <v>18953.073093270068</v>
      </c>
    </row>
    <row r="477" spans="1:27" s="188" customFormat="1" x14ac:dyDescent="0.2">
      <c r="A477" s="181">
        <v>22</v>
      </c>
      <c r="B477" s="181">
        <v>22</v>
      </c>
      <c r="C477" s="181">
        <v>16</v>
      </c>
      <c r="D477" s="181">
        <v>22</v>
      </c>
      <c r="E477" s="197" t="s">
        <v>22</v>
      </c>
      <c r="F477" s="261">
        <v>27273.186358614588</v>
      </c>
      <c r="G477" s="257">
        <v>4626.0138160936731</v>
      </c>
      <c r="H477" s="257">
        <v>1212.1908060882915</v>
      </c>
      <c r="I477" s="262">
        <v>0</v>
      </c>
      <c r="J477" s="257">
        <v>85590.490460320259</v>
      </c>
      <c r="K477" s="257">
        <v>791.77351868795677</v>
      </c>
      <c r="L477" s="263">
        <v>119493.65495980477</v>
      </c>
      <c r="M477" s="187"/>
      <c r="N477" s="197" t="s">
        <v>22</v>
      </c>
      <c r="O477" s="200">
        <v>4652.6390856954149</v>
      </c>
      <c r="P477" s="198">
        <v>8997.758142124756</v>
      </c>
      <c r="Q477" s="198">
        <v>3552.5016444065736</v>
      </c>
      <c r="R477" s="198">
        <v>256.56440970434267</v>
      </c>
      <c r="S477" s="214">
        <v>17459.463281931086</v>
      </c>
      <c r="T477" s="187"/>
      <c r="U477" s="187"/>
      <c r="V477" s="197" t="s">
        <v>22</v>
      </c>
      <c r="W477" s="200">
        <v>0</v>
      </c>
      <c r="X477" s="198">
        <v>16.044922334234748</v>
      </c>
      <c r="Y477" s="198">
        <v>8064.8788443179628</v>
      </c>
      <c r="Z477" s="198">
        <v>2095.4596275360218</v>
      </c>
      <c r="AA477" s="214">
        <v>10176.38339418822</v>
      </c>
    </row>
    <row r="478" spans="1:27" s="188" customFormat="1" x14ac:dyDescent="0.2">
      <c r="A478" s="181">
        <v>25</v>
      </c>
      <c r="B478" s="181">
        <v>23</v>
      </c>
      <c r="C478" s="181">
        <v>17</v>
      </c>
      <c r="D478" s="181">
        <v>25</v>
      </c>
      <c r="E478" s="197" t="s">
        <v>23</v>
      </c>
      <c r="F478" s="261">
        <v>14864.479122466102</v>
      </c>
      <c r="G478" s="257">
        <v>65295.535769688853</v>
      </c>
      <c r="H478" s="257">
        <v>3342.1803307591026</v>
      </c>
      <c r="I478" s="262">
        <v>0</v>
      </c>
      <c r="J478" s="257">
        <v>22027.20949291889</v>
      </c>
      <c r="K478" s="257">
        <v>10901.739782059885</v>
      </c>
      <c r="L478" s="263">
        <v>116431.14449789283</v>
      </c>
      <c r="M478" s="187"/>
      <c r="N478" s="197" t="s">
        <v>23</v>
      </c>
      <c r="O478" s="200">
        <v>11579.761558552935</v>
      </c>
      <c r="P478" s="198">
        <v>16499.837749808034</v>
      </c>
      <c r="Q478" s="198">
        <v>53834.600384479272</v>
      </c>
      <c r="R478" s="198">
        <v>3872.9499034764576</v>
      </c>
      <c r="S478" s="214">
        <v>85787.149596316696</v>
      </c>
      <c r="T478" s="187"/>
      <c r="U478" s="187"/>
      <c r="V478" s="197" t="s">
        <v>23</v>
      </c>
      <c r="W478" s="200">
        <v>722.76914886394866</v>
      </c>
      <c r="X478" s="198">
        <v>1594.632231872476</v>
      </c>
      <c r="Y478" s="198">
        <v>8195.5050387547217</v>
      </c>
      <c r="Z478" s="198">
        <v>1620.5827693620977</v>
      </c>
      <c r="AA478" s="214">
        <v>12133.489188853244</v>
      </c>
    </row>
    <row r="479" spans="1:27" s="188" customFormat="1" x14ac:dyDescent="0.2">
      <c r="A479" s="181">
        <v>44</v>
      </c>
      <c r="B479" s="181">
        <v>24</v>
      </c>
      <c r="C479" s="181">
        <v>18</v>
      </c>
      <c r="D479" s="181">
        <v>44</v>
      </c>
      <c r="E479" s="197" t="s">
        <v>24</v>
      </c>
      <c r="F479" s="261">
        <v>10635.481379586752</v>
      </c>
      <c r="G479" s="257">
        <v>29460.901005632033</v>
      </c>
      <c r="H479" s="257">
        <v>530.92480837654819</v>
      </c>
      <c r="I479" s="262">
        <v>0</v>
      </c>
      <c r="J479" s="257">
        <v>33941.395639365132</v>
      </c>
      <c r="K479" s="257">
        <v>10979.013863226917</v>
      </c>
      <c r="L479" s="263">
        <v>85547.716696187388</v>
      </c>
      <c r="M479" s="187"/>
      <c r="N479" s="197" t="s">
        <v>24</v>
      </c>
      <c r="O479" s="200">
        <v>17910.255332586719</v>
      </c>
      <c r="P479" s="198">
        <v>9166.9971264435007</v>
      </c>
      <c r="Q479" s="198">
        <v>37289.104698661991</v>
      </c>
      <c r="R479" s="198">
        <v>129.13105074303408</v>
      </c>
      <c r="S479" s="214">
        <v>64495.48820843525</v>
      </c>
      <c r="T479" s="187"/>
      <c r="U479" s="187"/>
      <c r="V479" s="197" t="s">
        <v>24</v>
      </c>
      <c r="W479" s="200">
        <v>0</v>
      </c>
      <c r="X479" s="198">
        <v>0</v>
      </c>
      <c r="Y479" s="198">
        <v>6133.4968839735093</v>
      </c>
      <c r="Z479" s="198">
        <v>719.8169856112994</v>
      </c>
      <c r="AA479" s="214">
        <v>6853.3138695848093</v>
      </c>
    </row>
    <row r="480" spans="1:27" s="188" customFormat="1" ht="12" x14ac:dyDescent="0.25">
      <c r="A480" s="181">
        <v>63</v>
      </c>
      <c r="B480" s="181">
        <v>63</v>
      </c>
      <c r="C480" s="181">
        <v>19</v>
      </c>
      <c r="D480" s="181">
        <v>63</v>
      </c>
      <c r="E480" s="190"/>
      <c r="F480" s="269"/>
      <c r="G480" s="270"/>
      <c r="H480" s="270"/>
      <c r="I480" s="271"/>
      <c r="J480" s="270"/>
      <c r="K480" s="270"/>
      <c r="L480" s="272"/>
      <c r="M480" s="187"/>
      <c r="N480" s="190"/>
      <c r="O480" s="226"/>
      <c r="P480" s="223"/>
      <c r="Q480" s="223"/>
      <c r="R480" s="223"/>
      <c r="S480" s="225"/>
      <c r="T480" s="187"/>
      <c r="U480" s="187"/>
      <c r="V480" s="190"/>
      <c r="W480" s="226"/>
      <c r="X480" s="223"/>
      <c r="Y480" s="223"/>
      <c r="Z480" s="223"/>
      <c r="AA480" s="225"/>
    </row>
    <row r="481" spans="1:27" s="188" customFormat="1" ht="12" x14ac:dyDescent="0.25">
      <c r="A481" s="189">
        <v>52</v>
      </c>
      <c r="B481" s="189">
        <v>29</v>
      </c>
      <c r="C481" s="189">
        <v>20</v>
      </c>
      <c r="D481" s="189">
        <v>50</v>
      </c>
      <c r="E481" s="209" t="s">
        <v>102</v>
      </c>
      <c r="F481" s="255">
        <v>27802.451493484583</v>
      </c>
      <c r="G481" s="255">
        <v>64981.703326645278</v>
      </c>
      <c r="H481" s="255">
        <v>11771.801717021774</v>
      </c>
      <c r="I481" s="255">
        <v>0</v>
      </c>
      <c r="J481" s="255">
        <v>24847.482412920657</v>
      </c>
      <c r="K481" s="255">
        <v>58245.967159114618</v>
      </c>
      <c r="L481" s="256">
        <v>187649.40610918691</v>
      </c>
      <c r="M481" s="187"/>
      <c r="N481" s="209" t="s">
        <v>102</v>
      </c>
      <c r="O481" s="210">
        <v>22811.973217957493</v>
      </c>
      <c r="P481" s="210">
        <v>34169.393356114793</v>
      </c>
      <c r="Q481" s="210">
        <v>39574.017933946016</v>
      </c>
      <c r="R481" s="210">
        <v>9708.8008109142393</v>
      </c>
      <c r="S481" s="192">
        <v>106264.18531893253</v>
      </c>
      <c r="T481" s="187"/>
      <c r="U481" s="187"/>
      <c r="V481" s="209" t="s">
        <v>102</v>
      </c>
      <c r="W481" s="210">
        <v>0</v>
      </c>
      <c r="X481" s="210">
        <v>150.88795085446984</v>
      </c>
      <c r="Y481" s="210">
        <v>26147.771458447747</v>
      </c>
      <c r="Z481" s="210">
        <v>4512.8069399252427</v>
      </c>
      <c r="AA481" s="192">
        <v>30811.466349227459</v>
      </c>
    </row>
    <row r="482" spans="1:27" s="188" customFormat="1" x14ac:dyDescent="0.2">
      <c r="A482" s="181">
        <v>2</v>
      </c>
      <c r="B482" s="181">
        <v>26</v>
      </c>
      <c r="C482" s="181">
        <v>21</v>
      </c>
      <c r="D482" s="181">
        <v>2</v>
      </c>
      <c r="E482" s="197" t="s">
        <v>25</v>
      </c>
      <c r="F482" s="261">
        <v>9599.6561911331773</v>
      </c>
      <c r="G482" s="257">
        <v>14924.825892452822</v>
      </c>
      <c r="H482" s="257">
        <v>602.34005894730228</v>
      </c>
      <c r="I482" s="262">
        <v>0</v>
      </c>
      <c r="J482" s="257">
        <v>12489.155424132136</v>
      </c>
      <c r="K482" s="257">
        <v>18722.972685319935</v>
      </c>
      <c r="L482" s="263">
        <v>56338.95025198537</v>
      </c>
      <c r="M482" s="187"/>
      <c r="N482" s="197" t="s">
        <v>25</v>
      </c>
      <c r="O482" s="200">
        <v>820.36674968538091</v>
      </c>
      <c r="P482" s="198">
        <v>14462.382174133412</v>
      </c>
      <c r="Q482" s="198">
        <v>6263.2066613944417</v>
      </c>
      <c r="R482" s="198">
        <v>75.951854566353092</v>
      </c>
      <c r="S482" s="214">
        <v>21621.907439779588</v>
      </c>
      <c r="T482" s="187"/>
      <c r="U482" s="187"/>
      <c r="V482" s="197" t="s">
        <v>25</v>
      </c>
      <c r="W482" s="200">
        <v>0</v>
      </c>
      <c r="X482" s="198">
        <v>0</v>
      </c>
      <c r="Y482" s="198">
        <v>13275.365302157483</v>
      </c>
      <c r="Z482" s="198">
        <v>3663.0581402280541</v>
      </c>
      <c r="AA482" s="214">
        <v>16938.423442385538</v>
      </c>
    </row>
    <row r="483" spans="1:27" s="188" customFormat="1" x14ac:dyDescent="0.2">
      <c r="A483" s="181">
        <v>16</v>
      </c>
      <c r="B483" s="181">
        <v>27</v>
      </c>
      <c r="C483" s="181">
        <v>22</v>
      </c>
      <c r="D483" s="181">
        <v>16</v>
      </c>
      <c r="E483" s="197" t="s">
        <v>26</v>
      </c>
      <c r="F483" s="261">
        <v>6340.6040591254095</v>
      </c>
      <c r="G483" s="257">
        <v>30892.022092442374</v>
      </c>
      <c r="H483" s="257">
        <v>5417.0805402865572</v>
      </c>
      <c r="I483" s="262">
        <v>0</v>
      </c>
      <c r="J483" s="257">
        <v>4703.4086309789382</v>
      </c>
      <c r="K483" s="257">
        <v>17216.445241817761</v>
      </c>
      <c r="L483" s="263">
        <v>64569.560564651045</v>
      </c>
      <c r="M483" s="187"/>
      <c r="N483" s="197" t="s">
        <v>26</v>
      </c>
      <c r="O483" s="200">
        <v>4980.7877789778149</v>
      </c>
      <c r="P483" s="198">
        <v>9766.6539079475479</v>
      </c>
      <c r="Q483" s="198">
        <v>23965.285242854043</v>
      </c>
      <c r="R483" s="198">
        <v>9194.4087789563455</v>
      </c>
      <c r="S483" s="214">
        <v>47907.135708735746</v>
      </c>
      <c r="T483" s="187"/>
      <c r="U483" s="187"/>
      <c r="V483" s="197" t="s">
        <v>26</v>
      </c>
      <c r="W483" s="200">
        <v>0</v>
      </c>
      <c r="X483" s="198">
        <v>150.88795085446984</v>
      </c>
      <c r="Y483" s="198">
        <v>7980.2648373550182</v>
      </c>
      <c r="Z483" s="198">
        <v>91.312361294592506</v>
      </c>
      <c r="AA483" s="214">
        <v>8222.4651495040798</v>
      </c>
    </row>
    <row r="484" spans="1:27" s="188" customFormat="1" x14ac:dyDescent="0.2">
      <c r="A484" s="181">
        <v>30</v>
      </c>
      <c r="B484" s="181">
        <v>28</v>
      </c>
      <c r="C484" s="181">
        <v>23</v>
      </c>
      <c r="D484" s="181">
        <v>30</v>
      </c>
      <c r="E484" s="197" t="s">
        <v>27</v>
      </c>
      <c r="F484" s="261">
        <v>11862.191243225992</v>
      </c>
      <c r="G484" s="257">
        <v>19164.855341750077</v>
      </c>
      <c r="H484" s="257">
        <v>5752.3811177879143</v>
      </c>
      <c r="I484" s="262">
        <v>0</v>
      </c>
      <c r="J484" s="257">
        <v>7654.9183578095844</v>
      </c>
      <c r="K484" s="257">
        <v>22306.549231976918</v>
      </c>
      <c r="L484" s="263">
        <v>66740.895292550485</v>
      </c>
      <c r="M484" s="187"/>
      <c r="N484" s="197" t="s">
        <v>27</v>
      </c>
      <c r="O484" s="200">
        <v>17010.818689294298</v>
      </c>
      <c r="P484" s="198">
        <v>9940.3572740338332</v>
      </c>
      <c r="Q484" s="198">
        <v>9345.5260296975302</v>
      </c>
      <c r="R484" s="198">
        <v>438.44017739154208</v>
      </c>
      <c r="S484" s="214">
        <v>36735.142170417203</v>
      </c>
      <c r="T484" s="187"/>
      <c r="U484" s="187"/>
      <c r="V484" s="197" t="s">
        <v>27</v>
      </c>
      <c r="W484" s="200">
        <v>0</v>
      </c>
      <c r="X484" s="198">
        <v>0</v>
      </c>
      <c r="Y484" s="198">
        <v>4892.141318935247</v>
      </c>
      <c r="Z484" s="198">
        <v>758.43643840259597</v>
      </c>
      <c r="AA484" s="214">
        <v>5650.5777573378427</v>
      </c>
    </row>
    <row r="485" spans="1:27" s="188" customFormat="1" ht="12" x14ac:dyDescent="0.25">
      <c r="A485" s="181">
        <v>64</v>
      </c>
      <c r="B485" s="181">
        <v>64</v>
      </c>
      <c r="C485" s="181">
        <v>24</v>
      </c>
      <c r="D485" s="181">
        <v>64</v>
      </c>
      <c r="E485" s="203"/>
      <c r="F485" s="264"/>
      <c r="G485" s="259"/>
      <c r="H485" s="259"/>
      <c r="I485" s="265"/>
      <c r="J485" s="259"/>
      <c r="K485" s="259"/>
      <c r="L485" s="266"/>
      <c r="M485" s="187"/>
      <c r="N485" s="203"/>
      <c r="O485" s="206"/>
      <c r="P485" s="204"/>
      <c r="Q485" s="204"/>
      <c r="R485" s="204"/>
      <c r="S485" s="217"/>
      <c r="T485" s="187"/>
      <c r="U485" s="187"/>
      <c r="V485" s="203"/>
      <c r="W485" s="206"/>
      <c r="X485" s="204"/>
      <c r="Y485" s="204"/>
      <c r="Z485" s="204"/>
      <c r="AA485" s="217"/>
    </row>
    <row r="486" spans="1:27" s="188" customFormat="1" ht="12" x14ac:dyDescent="0.25">
      <c r="A486" s="189">
        <v>57</v>
      </c>
      <c r="B486" s="189">
        <v>53</v>
      </c>
      <c r="C486" s="189">
        <v>25</v>
      </c>
      <c r="D486" s="189">
        <v>51</v>
      </c>
      <c r="E486" s="209" t="s">
        <v>101</v>
      </c>
      <c r="F486" s="267">
        <v>303089.82538939477</v>
      </c>
      <c r="G486" s="267">
        <v>4707.4034281638051</v>
      </c>
      <c r="H486" s="267">
        <v>557.19820598441379</v>
      </c>
      <c r="I486" s="267">
        <v>0</v>
      </c>
      <c r="J486" s="267">
        <v>95598.983225967051</v>
      </c>
      <c r="K486" s="267">
        <v>0</v>
      </c>
      <c r="L486" s="256">
        <v>403953.41024951002</v>
      </c>
      <c r="M486" s="187"/>
      <c r="N486" s="209" t="s">
        <v>101</v>
      </c>
      <c r="O486" s="210">
        <v>0</v>
      </c>
      <c r="P486" s="210">
        <v>9288.9956133163578</v>
      </c>
      <c r="Q486" s="210">
        <v>4086.2151518188743</v>
      </c>
      <c r="R486" s="210">
        <v>0</v>
      </c>
      <c r="S486" s="192">
        <v>13375.210765135231</v>
      </c>
      <c r="T486" s="187"/>
      <c r="U486" s="187"/>
      <c r="V486" s="209" t="s">
        <v>101</v>
      </c>
      <c r="W486" s="210">
        <v>0</v>
      </c>
      <c r="X486" s="210">
        <v>0</v>
      </c>
      <c r="Y486" s="210">
        <v>5246.5860628872115</v>
      </c>
      <c r="Z486" s="210">
        <v>2322.3032865564774</v>
      </c>
      <c r="AA486" s="192">
        <v>7568.8893494436888</v>
      </c>
    </row>
    <row r="487" spans="1:27" s="188" customFormat="1" x14ac:dyDescent="0.2">
      <c r="A487" s="181">
        <v>19</v>
      </c>
      <c r="B487" s="181">
        <v>49</v>
      </c>
      <c r="C487" s="181">
        <v>26</v>
      </c>
      <c r="D487" s="181">
        <v>19</v>
      </c>
      <c r="E487" s="197" t="s">
        <v>28</v>
      </c>
      <c r="F487" s="261">
        <v>121690.71213995099</v>
      </c>
      <c r="G487" s="262">
        <v>685.98430913683205</v>
      </c>
      <c r="H487" s="262">
        <v>12</v>
      </c>
      <c r="I487" s="262">
        <v>0</v>
      </c>
      <c r="J487" s="257">
        <v>5247.8602054873099</v>
      </c>
      <c r="K487" s="257">
        <v>0</v>
      </c>
      <c r="L487" s="263">
        <v>127636.55665457514</v>
      </c>
      <c r="M487" s="187"/>
      <c r="N487" s="197" t="s">
        <v>28</v>
      </c>
      <c r="O487" s="200">
        <v>0</v>
      </c>
      <c r="P487" s="198">
        <v>14.149946787307016</v>
      </c>
      <c r="Q487" s="198">
        <v>866.35722066762082</v>
      </c>
      <c r="R487" s="198">
        <v>0</v>
      </c>
      <c r="S487" s="214">
        <v>880.50716745492787</v>
      </c>
      <c r="T487" s="187"/>
      <c r="U487" s="187"/>
      <c r="V487" s="197" t="s">
        <v>28</v>
      </c>
      <c r="W487" s="200">
        <v>0</v>
      </c>
      <c r="X487" s="198">
        <v>0</v>
      </c>
      <c r="Y487" s="198">
        <v>1749.4800686314593</v>
      </c>
      <c r="Z487" s="198">
        <v>25.719136709646797</v>
      </c>
      <c r="AA487" s="214">
        <v>1775.1992053411061</v>
      </c>
    </row>
    <row r="488" spans="1:27" s="188" customFormat="1" x14ac:dyDescent="0.2">
      <c r="A488" s="181">
        <v>24</v>
      </c>
      <c r="B488" s="181">
        <v>50</v>
      </c>
      <c r="C488" s="181">
        <v>27</v>
      </c>
      <c r="D488" s="181">
        <v>24</v>
      </c>
      <c r="E488" s="197" t="s">
        <v>29</v>
      </c>
      <c r="F488" s="261">
        <v>64636.519780741241</v>
      </c>
      <c r="G488" s="262">
        <v>494.25277103427214</v>
      </c>
      <c r="H488" s="262">
        <v>106.7</v>
      </c>
      <c r="I488" s="262">
        <v>0</v>
      </c>
      <c r="J488" s="257">
        <v>36164.577555781565</v>
      </c>
      <c r="K488" s="257">
        <v>0</v>
      </c>
      <c r="L488" s="263">
        <v>101402.05010755706</v>
      </c>
      <c r="M488" s="187"/>
      <c r="N488" s="197" t="s">
        <v>29</v>
      </c>
      <c r="O488" s="200">
        <v>0</v>
      </c>
      <c r="P488" s="198">
        <v>2599.2637515320862</v>
      </c>
      <c r="Q488" s="198">
        <v>202.36755097686512</v>
      </c>
      <c r="R488" s="198">
        <v>0</v>
      </c>
      <c r="S488" s="214">
        <v>2801.6313025089516</v>
      </c>
      <c r="T488" s="187"/>
      <c r="U488" s="187"/>
      <c r="V488" s="197" t="s">
        <v>29</v>
      </c>
      <c r="W488" s="200">
        <v>0</v>
      </c>
      <c r="X488" s="198">
        <v>0</v>
      </c>
      <c r="Y488" s="198">
        <v>421.88625380058767</v>
      </c>
      <c r="Z488" s="198">
        <v>14.604994303399701</v>
      </c>
      <c r="AA488" s="214">
        <v>436.49124810398735</v>
      </c>
    </row>
    <row r="489" spans="1:27" s="188" customFormat="1" x14ac:dyDescent="0.2">
      <c r="A489" s="181">
        <v>26</v>
      </c>
      <c r="B489" s="181">
        <v>51</v>
      </c>
      <c r="C489" s="181">
        <v>28</v>
      </c>
      <c r="D489" s="181">
        <v>26</v>
      </c>
      <c r="E489" s="197" t="s">
        <v>30</v>
      </c>
      <c r="F489" s="261">
        <v>95165.271978750417</v>
      </c>
      <c r="G489" s="262">
        <v>1329.6420477538236</v>
      </c>
      <c r="H489" s="262">
        <v>136.49318443794732</v>
      </c>
      <c r="I489" s="262">
        <v>0</v>
      </c>
      <c r="J489" s="257">
        <v>10707.352233387945</v>
      </c>
      <c r="K489" s="257">
        <v>0</v>
      </c>
      <c r="L489" s="263">
        <v>107338.75944433012</v>
      </c>
      <c r="M489" s="187"/>
      <c r="N489" s="197" t="s">
        <v>30</v>
      </c>
      <c r="O489" s="200">
        <v>0</v>
      </c>
      <c r="P489" s="198">
        <v>2272.348373747187</v>
      </c>
      <c r="Q489" s="198">
        <v>314.97425710246341</v>
      </c>
      <c r="R489" s="198">
        <v>0</v>
      </c>
      <c r="S489" s="214">
        <v>2587.3226308496505</v>
      </c>
      <c r="T489" s="187"/>
      <c r="U489" s="187"/>
      <c r="V489" s="197" t="s">
        <v>30</v>
      </c>
      <c r="W489" s="200">
        <v>0</v>
      </c>
      <c r="X489" s="198">
        <v>0</v>
      </c>
      <c r="Y489" s="198">
        <v>2686.6306073432856</v>
      </c>
      <c r="Z489" s="198">
        <v>1824.9878573126202</v>
      </c>
      <c r="AA489" s="214">
        <v>4511.6184646559059</v>
      </c>
    </row>
    <row r="490" spans="1:27" s="188" customFormat="1" x14ac:dyDescent="0.2">
      <c r="A490" s="181">
        <v>43</v>
      </c>
      <c r="B490" s="181">
        <v>52</v>
      </c>
      <c r="C490" s="181">
        <v>29</v>
      </c>
      <c r="D490" s="181">
        <v>43</v>
      </c>
      <c r="E490" s="197" t="s">
        <v>31</v>
      </c>
      <c r="F490" s="261">
        <v>21597.321489952068</v>
      </c>
      <c r="G490" s="262">
        <v>2197.5243002388765</v>
      </c>
      <c r="H490" s="262">
        <v>302.00502154646642</v>
      </c>
      <c r="I490" s="262">
        <v>0</v>
      </c>
      <c r="J490" s="257">
        <v>43479.19323131023</v>
      </c>
      <c r="K490" s="257">
        <v>0</v>
      </c>
      <c r="L490" s="263">
        <v>67576.044043047645</v>
      </c>
      <c r="M490" s="187"/>
      <c r="N490" s="197" t="s">
        <v>31</v>
      </c>
      <c r="O490" s="200">
        <v>0</v>
      </c>
      <c r="P490" s="198">
        <v>4403.233541249776</v>
      </c>
      <c r="Q490" s="198">
        <v>2702.5161230719254</v>
      </c>
      <c r="R490" s="198">
        <v>0</v>
      </c>
      <c r="S490" s="214">
        <v>7105.7496643217019</v>
      </c>
      <c r="T490" s="187"/>
      <c r="U490" s="187"/>
      <c r="V490" s="197" t="s">
        <v>31</v>
      </c>
      <c r="W490" s="200">
        <v>0</v>
      </c>
      <c r="X490" s="198">
        <v>0</v>
      </c>
      <c r="Y490" s="198">
        <v>388.58913311187808</v>
      </c>
      <c r="Z490" s="198">
        <v>456.99129823081068</v>
      </c>
      <c r="AA490" s="214">
        <v>845.58043134268871</v>
      </c>
    </row>
    <row r="491" spans="1:27" s="188" customFormat="1" ht="12" x14ac:dyDescent="0.25">
      <c r="A491" s="181">
        <v>65</v>
      </c>
      <c r="B491" s="181">
        <v>65</v>
      </c>
      <c r="C491" s="181">
        <v>30</v>
      </c>
      <c r="D491" s="181">
        <v>65</v>
      </c>
      <c r="E491" s="190"/>
      <c r="F491" s="269"/>
      <c r="G491" s="271"/>
      <c r="H491" s="271"/>
      <c r="I491" s="265"/>
      <c r="J491" s="270"/>
      <c r="K491" s="270"/>
      <c r="L491" s="272"/>
      <c r="M491" s="187"/>
      <c r="N491" s="190"/>
      <c r="O491" s="226"/>
      <c r="P491" s="223"/>
      <c r="Q491" s="223"/>
      <c r="R491" s="223"/>
      <c r="S491" s="225"/>
      <c r="T491" s="187"/>
      <c r="U491" s="187"/>
      <c r="V491" s="190"/>
      <c r="W491" s="226"/>
      <c r="X491" s="223"/>
      <c r="Y491" s="223"/>
      <c r="Z491" s="223"/>
      <c r="AA491" s="225"/>
    </row>
    <row r="492" spans="1:27" s="188" customFormat="1" ht="12" x14ac:dyDescent="0.25">
      <c r="A492" s="189">
        <v>46</v>
      </c>
      <c r="B492" s="189">
        <v>7</v>
      </c>
      <c r="C492" s="189">
        <v>31</v>
      </c>
      <c r="D492" s="189">
        <v>52</v>
      </c>
      <c r="E492" s="209" t="s">
        <v>100</v>
      </c>
      <c r="F492" s="255">
        <v>302725.66098461032</v>
      </c>
      <c r="G492" s="255">
        <v>122533.90484197446</v>
      </c>
      <c r="H492" s="255">
        <v>32403.833733387524</v>
      </c>
      <c r="I492" s="255">
        <v>13433.318340103242</v>
      </c>
      <c r="J492" s="255">
        <v>331168.65415355831</v>
      </c>
      <c r="K492" s="255">
        <v>19584.206403195181</v>
      </c>
      <c r="L492" s="256">
        <v>821849.57845682907</v>
      </c>
      <c r="M492" s="187"/>
      <c r="N492" s="209" t="s">
        <v>100</v>
      </c>
      <c r="O492" s="210">
        <v>146449.06397715461</v>
      </c>
      <c r="P492" s="210">
        <v>54521.640083472055</v>
      </c>
      <c r="Q492" s="210">
        <v>112456.61330559586</v>
      </c>
      <c r="R492" s="210">
        <v>1766.4618223026864</v>
      </c>
      <c r="S492" s="192">
        <v>315193.77918852522</v>
      </c>
      <c r="T492" s="187"/>
      <c r="U492" s="187"/>
      <c r="V492" s="209" t="s">
        <v>100</v>
      </c>
      <c r="W492" s="210">
        <v>0</v>
      </c>
      <c r="X492" s="210">
        <v>129.1020264224446</v>
      </c>
      <c r="Y492" s="210">
        <v>47455.080432718561</v>
      </c>
      <c r="Z492" s="210">
        <v>9120.3482839294666</v>
      </c>
      <c r="AA492" s="192">
        <v>56704.530743070471</v>
      </c>
    </row>
    <row r="493" spans="1:27" s="188" customFormat="1" x14ac:dyDescent="0.2">
      <c r="A493" s="181">
        <v>13</v>
      </c>
      <c r="B493" s="181">
        <v>1</v>
      </c>
      <c r="C493" s="181">
        <v>32</v>
      </c>
      <c r="D493" s="181">
        <v>13</v>
      </c>
      <c r="E493" s="197" t="s">
        <v>32</v>
      </c>
      <c r="F493" s="261">
        <v>127671.54897604084</v>
      </c>
      <c r="G493" s="257">
        <v>7111.27197602857</v>
      </c>
      <c r="H493" s="257">
        <v>851.63490582414977</v>
      </c>
      <c r="I493" s="262">
        <v>13405.069629521926</v>
      </c>
      <c r="J493" s="257">
        <v>40941.372166977249</v>
      </c>
      <c r="K493" s="257">
        <v>2746.1148576356841</v>
      </c>
      <c r="L493" s="263">
        <v>192727.01251202845</v>
      </c>
      <c r="M493" s="187"/>
      <c r="N493" s="197" t="s">
        <v>32</v>
      </c>
      <c r="O493" s="200">
        <v>7403.5811574033551</v>
      </c>
      <c r="P493" s="198">
        <v>7098.3482626274254</v>
      </c>
      <c r="Q493" s="198">
        <v>34677.461761465005</v>
      </c>
      <c r="R493" s="198">
        <v>165.51468203097338</v>
      </c>
      <c r="S493" s="214">
        <v>49344.905863526757</v>
      </c>
      <c r="T493" s="187"/>
      <c r="U493" s="187"/>
      <c r="V493" s="197" t="s">
        <v>32</v>
      </c>
      <c r="W493" s="200">
        <v>0</v>
      </c>
      <c r="X493" s="198">
        <v>0</v>
      </c>
      <c r="Y493" s="198">
        <v>5790.3427589908706</v>
      </c>
      <c r="Z493" s="198">
        <v>6201.402472359011</v>
      </c>
      <c r="AA493" s="214">
        <v>11991.745231349883</v>
      </c>
    </row>
    <row r="494" spans="1:27" s="188" customFormat="1" x14ac:dyDescent="0.2">
      <c r="A494" s="181">
        <v>15</v>
      </c>
      <c r="B494" s="181">
        <v>2</v>
      </c>
      <c r="C494" s="181">
        <v>33</v>
      </c>
      <c r="D494" s="181">
        <v>15</v>
      </c>
      <c r="E494" s="197" t="s">
        <v>33</v>
      </c>
      <c r="F494" s="261">
        <v>82364.686393959753</v>
      </c>
      <c r="G494" s="257">
        <v>34345.452627385042</v>
      </c>
      <c r="H494" s="257">
        <v>13203.882761454974</v>
      </c>
      <c r="I494" s="262">
        <v>28.24871058131669</v>
      </c>
      <c r="J494" s="257">
        <v>121753.83563406275</v>
      </c>
      <c r="K494" s="257">
        <v>5530.5499445176965</v>
      </c>
      <c r="L494" s="263">
        <v>257226.65607196154</v>
      </c>
      <c r="M494" s="187"/>
      <c r="N494" s="197" t="s">
        <v>33</v>
      </c>
      <c r="O494" s="200">
        <v>64935.877786404482</v>
      </c>
      <c r="P494" s="198">
        <v>8328.7308775010206</v>
      </c>
      <c r="Q494" s="198">
        <v>37250.736845284679</v>
      </c>
      <c r="R494" s="198">
        <v>925.230804378068</v>
      </c>
      <c r="S494" s="214">
        <v>111440.57631356825</v>
      </c>
      <c r="T494" s="187"/>
      <c r="U494" s="187"/>
      <c r="V494" s="197" t="s">
        <v>33</v>
      </c>
      <c r="W494" s="200">
        <v>0</v>
      </c>
      <c r="X494" s="198">
        <v>0</v>
      </c>
      <c r="Y494" s="198">
        <v>16580.067363589093</v>
      </c>
      <c r="Z494" s="198">
        <v>1340.2161336875495</v>
      </c>
      <c r="AA494" s="214">
        <v>17920.283497276643</v>
      </c>
    </row>
    <row r="495" spans="1:27" s="188" customFormat="1" x14ac:dyDescent="0.2">
      <c r="A495" s="181">
        <v>27</v>
      </c>
      <c r="B495" s="181">
        <v>3</v>
      </c>
      <c r="C495" s="181">
        <v>34</v>
      </c>
      <c r="D495" s="181">
        <v>27</v>
      </c>
      <c r="E495" s="197" t="s">
        <v>34</v>
      </c>
      <c r="F495" s="261">
        <v>23935.619153127634</v>
      </c>
      <c r="G495" s="257">
        <v>13194.437693986149</v>
      </c>
      <c r="H495" s="257">
        <v>1315.087930129625</v>
      </c>
      <c r="I495" s="262">
        <v>0</v>
      </c>
      <c r="J495" s="257">
        <v>57998.515885985718</v>
      </c>
      <c r="K495" s="257">
        <v>0</v>
      </c>
      <c r="L495" s="263">
        <v>96443.660663229122</v>
      </c>
      <c r="M495" s="187"/>
      <c r="N495" s="197" t="s">
        <v>34</v>
      </c>
      <c r="O495" s="200">
        <v>0</v>
      </c>
      <c r="P495" s="198">
        <v>12406.318410190406</v>
      </c>
      <c r="Q495" s="198">
        <v>3424.5774652106497</v>
      </c>
      <c r="R495" s="198">
        <v>0</v>
      </c>
      <c r="S495" s="214">
        <v>15830.895875401055</v>
      </c>
      <c r="T495" s="187"/>
      <c r="U495" s="187"/>
      <c r="V495" s="197" t="s">
        <v>34</v>
      </c>
      <c r="W495" s="200">
        <v>0</v>
      </c>
      <c r="X495" s="198">
        <v>129.1020264224446</v>
      </c>
      <c r="Y495" s="198">
        <v>8753.5138711435829</v>
      </c>
      <c r="Z495" s="198">
        <v>546.7212885098528</v>
      </c>
      <c r="AA495" s="214">
        <v>9429.3371860758798</v>
      </c>
    </row>
    <row r="496" spans="1:27" s="188" customFormat="1" x14ac:dyDescent="0.2">
      <c r="A496" s="181">
        <v>31</v>
      </c>
      <c r="B496" s="181">
        <v>4</v>
      </c>
      <c r="C496" s="181">
        <v>35</v>
      </c>
      <c r="D496" s="181">
        <v>31</v>
      </c>
      <c r="E496" s="197" t="s">
        <v>35</v>
      </c>
      <c r="F496" s="261">
        <v>18130.599082050361</v>
      </c>
      <c r="G496" s="257">
        <v>31185.822889809351</v>
      </c>
      <c r="H496" s="257">
        <v>1819.2133877478375</v>
      </c>
      <c r="I496" s="262">
        <v>0</v>
      </c>
      <c r="J496" s="257">
        <v>24680.015392508776</v>
      </c>
      <c r="K496" s="257">
        <v>5997.2857818624252</v>
      </c>
      <c r="L496" s="263">
        <v>81812.936533978762</v>
      </c>
      <c r="M496" s="187"/>
      <c r="N496" s="197" t="s">
        <v>35</v>
      </c>
      <c r="O496" s="200">
        <v>45097.002545108946</v>
      </c>
      <c r="P496" s="198">
        <v>7804.6609399387735</v>
      </c>
      <c r="Q496" s="198">
        <v>9507.7156872916494</v>
      </c>
      <c r="R496" s="198">
        <v>2.5522389571337545</v>
      </c>
      <c r="S496" s="214">
        <v>62411.9314112965</v>
      </c>
      <c r="T496" s="187"/>
      <c r="U496" s="187"/>
      <c r="V496" s="197" t="s">
        <v>35</v>
      </c>
      <c r="W496" s="200">
        <v>0</v>
      </c>
      <c r="X496" s="198">
        <v>0</v>
      </c>
      <c r="Y496" s="198">
        <v>4540.119814063115</v>
      </c>
      <c r="Z496" s="198">
        <v>91.408521784868242</v>
      </c>
      <c r="AA496" s="214">
        <v>4631.5283358479828</v>
      </c>
    </row>
    <row r="497" spans="1:27" s="188" customFormat="1" x14ac:dyDescent="0.2">
      <c r="A497" s="181">
        <v>32</v>
      </c>
      <c r="B497" s="181">
        <v>5</v>
      </c>
      <c r="C497" s="181">
        <v>36</v>
      </c>
      <c r="D497" s="181">
        <v>32</v>
      </c>
      <c r="E497" s="197" t="s">
        <v>36</v>
      </c>
      <c r="F497" s="261">
        <v>15824.155011272745</v>
      </c>
      <c r="G497" s="257">
        <v>31166.208923665825</v>
      </c>
      <c r="H497" s="257">
        <v>13314.569717213255</v>
      </c>
      <c r="I497" s="262">
        <v>0</v>
      </c>
      <c r="J497" s="257">
        <v>44016.079716619424</v>
      </c>
      <c r="K497" s="257">
        <v>2433.7737094424638</v>
      </c>
      <c r="L497" s="263">
        <v>106754.78707821372</v>
      </c>
      <c r="M497" s="187"/>
      <c r="N497" s="197" t="s">
        <v>36</v>
      </c>
      <c r="O497" s="200">
        <v>22379.438318860557</v>
      </c>
      <c r="P497" s="198">
        <v>11417.402201180617</v>
      </c>
      <c r="Q497" s="198">
        <v>22215.089628118265</v>
      </c>
      <c r="R497" s="198">
        <v>673.16409693651121</v>
      </c>
      <c r="S497" s="214">
        <v>56685.094245095948</v>
      </c>
      <c r="T497" s="187"/>
      <c r="U497" s="187"/>
      <c r="V497" s="197" t="s">
        <v>36</v>
      </c>
      <c r="W497" s="200">
        <v>0</v>
      </c>
      <c r="X497" s="198">
        <v>0</v>
      </c>
      <c r="Y497" s="198">
        <v>7674.3856906615101</v>
      </c>
      <c r="Z497" s="198">
        <v>820.40495694896128</v>
      </c>
      <c r="AA497" s="214">
        <v>8494.7906476104708</v>
      </c>
    </row>
    <row r="498" spans="1:27" s="188" customFormat="1" x14ac:dyDescent="0.2">
      <c r="A498" s="181">
        <v>40</v>
      </c>
      <c r="B498" s="181">
        <v>6</v>
      </c>
      <c r="C498" s="181">
        <v>37</v>
      </c>
      <c r="D498" s="181">
        <v>40</v>
      </c>
      <c r="E498" s="197" t="s">
        <v>37</v>
      </c>
      <c r="F498" s="261">
        <v>34799.052368158984</v>
      </c>
      <c r="G498" s="257">
        <v>5530.7107310995289</v>
      </c>
      <c r="H498" s="257">
        <v>1899.4450310176853</v>
      </c>
      <c r="I498" s="262">
        <v>0</v>
      </c>
      <c r="J498" s="257">
        <v>41778.835357404409</v>
      </c>
      <c r="K498" s="257">
        <v>2876.4821097369099</v>
      </c>
      <c r="L498" s="263">
        <v>86884.525597417523</v>
      </c>
      <c r="M498" s="187"/>
      <c r="N498" s="197" t="s">
        <v>37</v>
      </c>
      <c r="O498" s="200">
        <v>6633.1641693772863</v>
      </c>
      <c r="P498" s="198">
        <v>7466.1793920338105</v>
      </c>
      <c r="Q498" s="198">
        <v>5381.0319182256171</v>
      </c>
      <c r="R498" s="198">
        <v>0</v>
      </c>
      <c r="S498" s="214">
        <v>19480.375479636714</v>
      </c>
      <c r="T498" s="187"/>
      <c r="U498" s="187"/>
      <c r="V498" s="197" t="s">
        <v>37</v>
      </c>
      <c r="W498" s="200">
        <v>0</v>
      </c>
      <c r="X498" s="198">
        <v>0</v>
      </c>
      <c r="Y498" s="198">
        <v>4116.6509342703857</v>
      </c>
      <c r="Z498" s="198">
        <v>120.19491063922329</v>
      </c>
      <c r="AA498" s="214">
        <v>4236.8458449096088</v>
      </c>
    </row>
    <row r="499" spans="1:27" s="188" customFormat="1" ht="12" x14ac:dyDescent="0.25">
      <c r="A499" s="181">
        <v>66</v>
      </c>
      <c r="B499" s="181">
        <v>66</v>
      </c>
      <c r="C499" s="181">
        <v>38</v>
      </c>
      <c r="D499" s="181">
        <v>66</v>
      </c>
      <c r="E499" s="203"/>
      <c r="F499" s="264"/>
      <c r="G499" s="259"/>
      <c r="H499" s="259"/>
      <c r="I499" s="265"/>
      <c r="J499" s="259"/>
      <c r="K499" s="259"/>
      <c r="L499" s="266"/>
      <c r="M499" s="187"/>
      <c r="N499" s="203"/>
      <c r="O499" s="206"/>
      <c r="P499" s="204"/>
      <c r="Q499" s="204"/>
      <c r="R499" s="204"/>
      <c r="S499" s="217"/>
      <c r="T499" s="187"/>
      <c r="U499" s="187"/>
      <c r="V499" s="203"/>
      <c r="W499" s="206"/>
      <c r="X499" s="204"/>
      <c r="Y499" s="204"/>
      <c r="Z499" s="204"/>
      <c r="AA499" s="217"/>
    </row>
    <row r="500" spans="1:27" s="188" customFormat="1" ht="12" x14ac:dyDescent="0.25">
      <c r="A500" s="189">
        <v>53</v>
      </c>
      <c r="B500" s="189">
        <v>35</v>
      </c>
      <c r="C500" s="189">
        <v>39</v>
      </c>
      <c r="D500" s="189">
        <v>53</v>
      </c>
      <c r="E500" s="209" t="s">
        <v>99</v>
      </c>
      <c r="F500" s="255">
        <v>79077.165444129234</v>
      </c>
      <c r="G500" s="255">
        <v>73259.369597409051</v>
      </c>
      <c r="H500" s="255">
        <v>25724.937037448231</v>
      </c>
      <c r="I500" s="255">
        <v>0</v>
      </c>
      <c r="J500" s="255">
        <v>239679.12361538969</v>
      </c>
      <c r="K500" s="255">
        <v>37250.252111897105</v>
      </c>
      <c r="L500" s="256">
        <v>454990.84780627332</v>
      </c>
      <c r="M500" s="187"/>
      <c r="N500" s="209" t="s">
        <v>99</v>
      </c>
      <c r="O500" s="210">
        <v>37067.620018085276</v>
      </c>
      <c r="P500" s="210">
        <v>88254.634456709871</v>
      </c>
      <c r="Q500" s="210">
        <v>159758.71471149282</v>
      </c>
      <c r="R500" s="210">
        <v>11134.471064844594</v>
      </c>
      <c r="S500" s="192">
        <v>296215.44025113253</v>
      </c>
      <c r="T500" s="187"/>
      <c r="U500" s="187"/>
      <c r="V500" s="209" t="s">
        <v>99</v>
      </c>
      <c r="W500" s="210">
        <v>2.163652615957794</v>
      </c>
      <c r="X500" s="210">
        <v>140.42046829840251</v>
      </c>
      <c r="Y500" s="210">
        <v>16373.442590530889</v>
      </c>
      <c r="Z500" s="210">
        <v>3171.3157465107142</v>
      </c>
      <c r="AA500" s="192">
        <v>19687.342457955961</v>
      </c>
    </row>
    <row r="501" spans="1:27" s="188" customFormat="1" x14ac:dyDescent="0.2">
      <c r="A501" s="181">
        <v>8</v>
      </c>
      <c r="B501" s="181">
        <v>30</v>
      </c>
      <c r="C501" s="181">
        <v>40</v>
      </c>
      <c r="D501" s="181">
        <v>8</v>
      </c>
      <c r="E501" s="197" t="s">
        <v>38</v>
      </c>
      <c r="F501" s="261">
        <v>35755.24888290809</v>
      </c>
      <c r="G501" s="257">
        <v>14315.721972481058</v>
      </c>
      <c r="H501" s="257">
        <v>1729.9018301290564</v>
      </c>
      <c r="I501" s="262">
        <v>0</v>
      </c>
      <c r="J501" s="257">
        <v>107791.77014971081</v>
      </c>
      <c r="K501" s="257">
        <v>2608.6265627371704</v>
      </c>
      <c r="L501" s="263">
        <v>162201.26939796616</v>
      </c>
      <c r="M501" s="187"/>
      <c r="N501" s="197" t="s">
        <v>38</v>
      </c>
      <c r="O501" s="200">
        <v>0</v>
      </c>
      <c r="P501" s="198">
        <v>78450.813903066286</v>
      </c>
      <c r="Q501" s="198">
        <v>18528.501330837316</v>
      </c>
      <c r="R501" s="198">
        <v>7.3424134550049285</v>
      </c>
      <c r="S501" s="214">
        <v>96986.657647358603</v>
      </c>
      <c r="T501" s="187"/>
      <c r="U501" s="187"/>
      <c r="V501" s="197" t="s">
        <v>38</v>
      </c>
      <c r="W501" s="200">
        <v>0</v>
      </c>
      <c r="X501" s="198">
        <v>0</v>
      </c>
      <c r="Y501" s="198">
        <v>5498.1443200337217</v>
      </c>
      <c r="Z501" s="198">
        <v>1885.4090968989726</v>
      </c>
      <c r="AA501" s="214">
        <v>7383.5534169326938</v>
      </c>
    </row>
    <row r="502" spans="1:27" s="188" customFormat="1" x14ac:dyDescent="0.2">
      <c r="A502" s="181">
        <v>9</v>
      </c>
      <c r="B502" s="181">
        <v>31</v>
      </c>
      <c r="C502" s="181">
        <v>41</v>
      </c>
      <c r="D502" s="181">
        <v>9</v>
      </c>
      <c r="E502" s="197" t="s">
        <v>39</v>
      </c>
      <c r="F502" s="261">
        <v>12863.861425718625</v>
      </c>
      <c r="G502" s="257">
        <v>16128.190738811823</v>
      </c>
      <c r="H502" s="257">
        <v>2680.60414780787</v>
      </c>
      <c r="I502" s="262">
        <v>0</v>
      </c>
      <c r="J502" s="257">
        <v>34830.241236534799</v>
      </c>
      <c r="K502" s="257">
        <v>20889.115776825201</v>
      </c>
      <c r="L502" s="263">
        <v>87392.013325698324</v>
      </c>
      <c r="M502" s="187"/>
      <c r="N502" s="197" t="s">
        <v>39</v>
      </c>
      <c r="O502" s="200">
        <v>4231.432181160555</v>
      </c>
      <c r="P502" s="198">
        <v>1991.4315846074915</v>
      </c>
      <c r="Q502" s="198">
        <v>66519.598105706827</v>
      </c>
      <c r="R502" s="198">
        <v>1169.1891404598618</v>
      </c>
      <c r="S502" s="214">
        <v>73911.651011934737</v>
      </c>
      <c r="T502" s="187"/>
      <c r="U502" s="187"/>
      <c r="V502" s="197" t="s">
        <v>39</v>
      </c>
      <c r="W502" s="200">
        <v>0</v>
      </c>
      <c r="X502" s="198">
        <v>77.912590125767821</v>
      </c>
      <c r="Y502" s="198">
        <v>4403.2532775084046</v>
      </c>
      <c r="Z502" s="198">
        <v>340.51490506575374</v>
      </c>
      <c r="AA502" s="214">
        <v>4821.6807726999268</v>
      </c>
    </row>
    <row r="503" spans="1:27" s="188" customFormat="1" x14ac:dyDescent="0.2">
      <c r="A503" s="181">
        <v>28</v>
      </c>
      <c r="B503" s="181">
        <v>32</v>
      </c>
      <c r="C503" s="181">
        <v>42</v>
      </c>
      <c r="D503" s="181">
        <v>28</v>
      </c>
      <c r="E503" s="197" t="s">
        <v>40</v>
      </c>
      <c r="F503" s="261">
        <v>23159.323268693435</v>
      </c>
      <c r="G503" s="257">
        <v>26131.620122187633</v>
      </c>
      <c r="H503" s="257">
        <v>15005.013219335235</v>
      </c>
      <c r="I503" s="262">
        <v>0</v>
      </c>
      <c r="J503" s="257">
        <v>70789.414411511316</v>
      </c>
      <c r="K503" s="257">
        <v>10598.32577916947</v>
      </c>
      <c r="L503" s="263">
        <v>145683.6968008971</v>
      </c>
      <c r="M503" s="187"/>
      <c r="N503" s="197" t="s">
        <v>40</v>
      </c>
      <c r="O503" s="200">
        <v>28749.385709399019</v>
      </c>
      <c r="P503" s="198">
        <v>4992.5098592594068</v>
      </c>
      <c r="Q503" s="198">
        <v>52632.266549343964</v>
      </c>
      <c r="R503" s="198">
        <v>2468.5318588848831</v>
      </c>
      <c r="S503" s="214">
        <v>88842.693976887283</v>
      </c>
      <c r="T503" s="187"/>
      <c r="U503" s="187"/>
      <c r="V503" s="197" t="s">
        <v>40</v>
      </c>
      <c r="W503" s="200">
        <v>2.163652615957794</v>
      </c>
      <c r="X503" s="198">
        <v>0</v>
      </c>
      <c r="Y503" s="198">
        <v>2945.607758019949</v>
      </c>
      <c r="Z503" s="198">
        <v>135.96134526517167</v>
      </c>
      <c r="AA503" s="214">
        <v>3083.7327559010782</v>
      </c>
    </row>
    <row r="504" spans="1:27" s="188" customFormat="1" x14ac:dyDescent="0.2">
      <c r="A504" s="181">
        <v>34</v>
      </c>
      <c r="B504" s="181">
        <v>33</v>
      </c>
      <c r="C504" s="181">
        <v>43</v>
      </c>
      <c r="D504" s="181">
        <v>34</v>
      </c>
      <c r="E504" s="197" t="s">
        <v>41</v>
      </c>
      <c r="F504" s="261">
        <v>4485.7134528557872</v>
      </c>
      <c r="G504" s="257">
        <v>2968.8608857753197</v>
      </c>
      <c r="H504" s="257">
        <v>250.5</v>
      </c>
      <c r="I504" s="262">
        <v>0</v>
      </c>
      <c r="J504" s="257">
        <v>20740.077801912088</v>
      </c>
      <c r="K504" s="257">
        <v>0</v>
      </c>
      <c r="L504" s="263">
        <v>28445.152140543196</v>
      </c>
      <c r="M504" s="187"/>
      <c r="N504" s="197" t="s">
        <v>41</v>
      </c>
      <c r="O504" s="200">
        <v>0</v>
      </c>
      <c r="P504" s="198">
        <v>1689.5872242250864</v>
      </c>
      <c r="Q504" s="198">
        <v>3605.9529620502813</v>
      </c>
      <c r="R504" s="198">
        <v>1.2367928377175321</v>
      </c>
      <c r="S504" s="214">
        <v>5296.776979113085</v>
      </c>
      <c r="T504" s="187"/>
      <c r="U504" s="187"/>
      <c r="V504" s="197" t="s">
        <v>41</v>
      </c>
      <c r="W504" s="200">
        <v>0</v>
      </c>
      <c r="X504" s="198">
        <v>0</v>
      </c>
      <c r="Y504" s="198">
        <v>576.48951340901453</v>
      </c>
      <c r="Z504" s="198">
        <v>314.10591211107766</v>
      </c>
      <c r="AA504" s="214">
        <v>890.59542552009225</v>
      </c>
    </row>
    <row r="505" spans="1:27" s="188" customFormat="1" x14ac:dyDescent="0.2">
      <c r="A505" s="181">
        <v>35</v>
      </c>
      <c r="B505" s="181">
        <v>34</v>
      </c>
      <c r="C505" s="181">
        <v>44</v>
      </c>
      <c r="D505" s="181">
        <v>35</v>
      </c>
      <c r="E505" s="197" t="s">
        <v>42</v>
      </c>
      <c r="F505" s="261">
        <v>2813.0184139533012</v>
      </c>
      <c r="G505" s="257">
        <v>13714.975878153218</v>
      </c>
      <c r="H505" s="257">
        <v>6058.9178401760728</v>
      </c>
      <c r="I505" s="262">
        <v>0</v>
      </c>
      <c r="J505" s="257">
        <v>5527.6200157206758</v>
      </c>
      <c r="K505" s="257">
        <v>3154.1839931652653</v>
      </c>
      <c r="L505" s="263">
        <v>31268.716141168534</v>
      </c>
      <c r="M505" s="187"/>
      <c r="N505" s="197" t="s">
        <v>42</v>
      </c>
      <c r="O505" s="200">
        <v>4086.8021275257024</v>
      </c>
      <c r="P505" s="198">
        <v>1130.2918855516011</v>
      </c>
      <c r="Q505" s="198">
        <v>18472.395763554417</v>
      </c>
      <c r="R505" s="198">
        <v>7488.1708592071273</v>
      </c>
      <c r="S505" s="214">
        <v>31177.660635838845</v>
      </c>
      <c r="T505" s="187"/>
      <c r="U505" s="187"/>
      <c r="V505" s="197" t="s">
        <v>42</v>
      </c>
      <c r="W505" s="200">
        <v>0</v>
      </c>
      <c r="X505" s="198">
        <v>62.507878172634705</v>
      </c>
      <c r="Y505" s="198">
        <v>2949.9477215597985</v>
      </c>
      <c r="Z505" s="198">
        <v>495.32448716973886</v>
      </c>
      <c r="AA505" s="214">
        <v>3507.7800869021721</v>
      </c>
    </row>
    <row r="506" spans="1:27" s="188" customFormat="1" ht="12" x14ac:dyDescent="0.25">
      <c r="A506" s="181">
        <v>67</v>
      </c>
      <c r="B506" s="181">
        <v>67</v>
      </c>
      <c r="C506" s="181">
        <v>45</v>
      </c>
      <c r="D506" s="181">
        <v>67</v>
      </c>
      <c r="E506" s="190"/>
      <c r="F506" s="269"/>
      <c r="G506" s="270"/>
      <c r="H506" s="270"/>
      <c r="I506" s="271"/>
      <c r="J506" s="270"/>
      <c r="K506" s="270"/>
      <c r="L506" s="272"/>
      <c r="M506" s="187"/>
      <c r="N506" s="190"/>
      <c r="O506" s="226"/>
      <c r="P506" s="223"/>
      <c r="Q506" s="223"/>
      <c r="R506" s="223"/>
      <c r="S506" s="225"/>
      <c r="T506" s="187"/>
      <c r="U506" s="187"/>
      <c r="V506" s="190"/>
      <c r="W506" s="226"/>
      <c r="X506" s="223"/>
      <c r="Y506" s="223"/>
      <c r="Z506" s="223"/>
      <c r="AA506" s="225"/>
    </row>
    <row r="507" spans="1:27" s="188" customFormat="1" ht="12" x14ac:dyDescent="0.25">
      <c r="A507" s="189">
        <v>49</v>
      </c>
      <c r="B507" s="189">
        <v>16</v>
      </c>
      <c r="C507" s="189">
        <v>46</v>
      </c>
      <c r="D507" s="189">
        <v>54</v>
      </c>
      <c r="E507" s="209" t="s">
        <v>98</v>
      </c>
      <c r="F507" s="255">
        <v>35716.316660919591</v>
      </c>
      <c r="G507" s="255">
        <v>103895.08825692521</v>
      </c>
      <c r="H507" s="255">
        <v>22976.499510712565</v>
      </c>
      <c r="I507" s="255">
        <v>0</v>
      </c>
      <c r="J507" s="255">
        <v>38704.118799981952</v>
      </c>
      <c r="K507" s="255">
        <v>54119.54864624449</v>
      </c>
      <c r="L507" s="256">
        <v>255411.57187478381</v>
      </c>
      <c r="M507" s="187"/>
      <c r="N507" s="209" t="s">
        <v>98</v>
      </c>
      <c r="O507" s="210">
        <v>23983.814362028381</v>
      </c>
      <c r="P507" s="210">
        <v>59846.550740504004</v>
      </c>
      <c r="Q507" s="210">
        <v>43686.98779213299</v>
      </c>
      <c r="R507" s="210">
        <v>3864.6577044701125</v>
      </c>
      <c r="S507" s="192">
        <v>131382.01059913548</v>
      </c>
      <c r="T507" s="187"/>
      <c r="U507" s="187"/>
      <c r="V507" s="209" t="s">
        <v>98</v>
      </c>
      <c r="W507" s="210">
        <v>0</v>
      </c>
      <c r="X507" s="210">
        <v>0</v>
      </c>
      <c r="Y507" s="210">
        <v>28711.871206026644</v>
      </c>
      <c r="Z507" s="210">
        <v>1394.5439609513207</v>
      </c>
      <c r="AA507" s="192">
        <v>30106.415166977964</v>
      </c>
    </row>
    <row r="508" spans="1:27" s="188" customFormat="1" x14ac:dyDescent="0.2">
      <c r="A508" s="181">
        <v>4</v>
      </c>
      <c r="B508" s="181">
        <v>13</v>
      </c>
      <c r="C508" s="181">
        <v>47</v>
      </c>
      <c r="D508" s="181">
        <v>4</v>
      </c>
      <c r="E508" s="197" t="s">
        <v>43</v>
      </c>
      <c r="F508" s="261">
        <v>22311.241516886814</v>
      </c>
      <c r="G508" s="257">
        <v>47746.019466623431</v>
      </c>
      <c r="H508" s="257">
        <v>13184.02385400407</v>
      </c>
      <c r="I508" s="273">
        <v>0</v>
      </c>
      <c r="J508" s="257">
        <v>6207.640537695841</v>
      </c>
      <c r="K508" s="257">
        <v>13259.517609488983</v>
      </c>
      <c r="L508" s="263">
        <v>102708.44298469916</v>
      </c>
      <c r="M508" s="187"/>
      <c r="N508" s="197" t="s">
        <v>43</v>
      </c>
      <c r="O508" s="200">
        <v>1704.829685441078</v>
      </c>
      <c r="P508" s="198">
        <v>37187.721153926912</v>
      </c>
      <c r="Q508" s="198">
        <v>13902.945393857717</v>
      </c>
      <c r="R508" s="198">
        <v>610.48352794336483</v>
      </c>
      <c r="S508" s="214">
        <v>53405.979761169066</v>
      </c>
      <c r="T508" s="187"/>
      <c r="U508" s="187"/>
      <c r="V508" s="197" t="s">
        <v>43</v>
      </c>
      <c r="W508" s="200">
        <v>0</v>
      </c>
      <c r="X508" s="198">
        <v>0</v>
      </c>
      <c r="Y508" s="198">
        <v>16102.851335273688</v>
      </c>
      <c r="Z508" s="198">
        <v>531.48709749858676</v>
      </c>
      <c r="AA508" s="214">
        <v>16634.338432772274</v>
      </c>
    </row>
    <row r="509" spans="1:27" s="188" customFormat="1" x14ac:dyDescent="0.2">
      <c r="A509" s="181">
        <v>14</v>
      </c>
      <c r="B509" s="181">
        <v>14</v>
      </c>
      <c r="C509" s="181">
        <v>48</v>
      </c>
      <c r="D509" s="181">
        <v>14</v>
      </c>
      <c r="E509" s="197" t="s">
        <v>44</v>
      </c>
      <c r="F509" s="261">
        <v>5836.0059894925034</v>
      </c>
      <c r="G509" s="257">
        <v>5527.4632275661252</v>
      </c>
      <c r="H509" s="257">
        <v>2639.6378804615424</v>
      </c>
      <c r="I509" s="273">
        <v>0</v>
      </c>
      <c r="J509" s="257">
        <v>25811.291240082479</v>
      </c>
      <c r="K509" s="257">
        <v>24325.272891125394</v>
      </c>
      <c r="L509" s="263">
        <v>64139.671228728039</v>
      </c>
      <c r="M509" s="187"/>
      <c r="N509" s="197" t="s">
        <v>44</v>
      </c>
      <c r="O509" s="200">
        <v>0</v>
      </c>
      <c r="P509" s="198">
        <v>10555.952805982302</v>
      </c>
      <c r="Q509" s="198">
        <v>1660.8853714087229</v>
      </c>
      <c r="R509" s="198">
        <v>22.098892375850248</v>
      </c>
      <c r="S509" s="214">
        <v>12238.937069766876</v>
      </c>
      <c r="T509" s="187"/>
      <c r="U509" s="187"/>
      <c r="V509" s="197" t="s">
        <v>44</v>
      </c>
      <c r="W509" s="200">
        <v>0</v>
      </c>
      <c r="X509" s="198">
        <v>0</v>
      </c>
      <c r="Y509" s="198">
        <v>11507.16742178092</v>
      </c>
      <c r="Z509" s="198">
        <v>140.78164097640928</v>
      </c>
      <c r="AA509" s="214">
        <v>11647.949062757329</v>
      </c>
    </row>
    <row r="510" spans="1:27" s="188" customFormat="1" x14ac:dyDescent="0.2">
      <c r="A510" s="181">
        <v>36</v>
      </c>
      <c r="B510" s="181">
        <v>15</v>
      </c>
      <c r="C510" s="181">
        <v>49</v>
      </c>
      <c r="D510" s="181">
        <v>36</v>
      </c>
      <c r="E510" s="197" t="s">
        <v>45</v>
      </c>
      <c r="F510" s="261">
        <v>7569.0691545402769</v>
      </c>
      <c r="G510" s="257">
        <v>50621.605562735655</v>
      </c>
      <c r="H510" s="257">
        <v>7152.8377762469536</v>
      </c>
      <c r="I510" s="273">
        <v>0</v>
      </c>
      <c r="J510" s="257">
        <v>6685.187022203635</v>
      </c>
      <c r="K510" s="257">
        <v>16534.758145630116</v>
      </c>
      <c r="L510" s="263">
        <v>88563.457661356631</v>
      </c>
      <c r="M510" s="187"/>
      <c r="N510" s="197" t="s">
        <v>45</v>
      </c>
      <c r="O510" s="200">
        <v>22278.984676587301</v>
      </c>
      <c r="P510" s="198">
        <v>12102.876780594797</v>
      </c>
      <c r="Q510" s="198">
        <v>28123.157026866545</v>
      </c>
      <c r="R510" s="198">
        <v>3232.0752841508975</v>
      </c>
      <c r="S510" s="214">
        <v>65737.093768199542</v>
      </c>
      <c r="T510" s="187"/>
      <c r="U510" s="187"/>
      <c r="V510" s="197" t="s">
        <v>45</v>
      </c>
      <c r="W510" s="200">
        <v>0</v>
      </c>
      <c r="X510" s="198">
        <v>0</v>
      </c>
      <c r="Y510" s="198">
        <v>1101.8524489720382</v>
      </c>
      <c r="Z510" s="198">
        <v>722.27522247632487</v>
      </c>
      <c r="AA510" s="214">
        <v>1824.1276714483631</v>
      </c>
    </row>
    <row r="511" spans="1:27" s="188" customFormat="1" ht="12" x14ac:dyDescent="0.25">
      <c r="A511" s="181">
        <v>68</v>
      </c>
      <c r="B511" s="181">
        <v>68</v>
      </c>
      <c r="C511" s="181">
        <v>50</v>
      </c>
      <c r="D511" s="181">
        <v>68</v>
      </c>
      <c r="E511" s="203"/>
      <c r="F511" s="264"/>
      <c r="G511" s="259"/>
      <c r="H511" s="259"/>
      <c r="I511" s="274"/>
      <c r="J511" s="259"/>
      <c r="K511" s="259"/>
      <c r="L511" s="266"/>
      <c r="M511" s="187"/>
      <c r="N511" s="203"/>
      <c r="O511" s="206"/>
      <c r="P511" s="204"/>
      <c r="Q511" s="204"/>
      <c r="R511" s="204"/>
      <c r="S511" s="217"/>
      <c r="T511" s="187"/>
      <c r="U511" s="187"/>
      <c r="V511" s="203"/>
      <c r="W511" s="206"/>
      <c r="X511" s="204"/>
      <c r="Y511" s="204"/>
      <c r="Z511" s="204"/>
      <c r="AA511" s="217"/>
    </row>
    <row r="512" spans="1:27" s="188" customFormat="1" ht="12" x14ac:dyDescent="0.25">
      <c r="A512" s="189">
        <v>55</v>
      </c>
      <c r="B512" s="189">
        <v>44</v>
      </c>
      <c r="C512" s="189">
        <v>51</v>
      </c>
      <c r="D512" s="189">
        <v>55</v>
      </c>
      <c r="E512" s="209" t="s">
        <v>97</v>
      </c>
      <c r="F512" s="267">
        <v>124453.70386942333</v>
      </c>
      <c r="G512" s="267">
        <v>14459.796559102673</v>
      </c>
      <c r="H512" s="267">
        <v>4920.6592510943819</v>
      </c>
      <c r="I512" s="267">
        <v>245.18883557654854</v>
      </c>
      <c r="J512" s="267">
        <v>148606.62466784264</v>
      </c>
      <c r="K512" s="267">
        <v>2844.8687849614689</v>
      </c>
      <c r="L512" s="256">
        <v>295530.84196800104</v>
      </c>
      <c r="M512" s="187"/>
      <c r="N512" s="209" t="s">
        <v>97</v>
      </c>
      <c r="O512" s="210">
        <v>0</v>
      </c>
      <c r="P512" s="210">
        <v>42534.598210418626</v>
      </c>
      <c r="Q512" s="210">
        <v>3879.0662414258054</v>
      </c>
      <c r="R512" s="210">
        <v>12.030751738856836</v>
      </c>
      <c r="S512" s="192">
        <v>46425.695203583287</v>
      </c>
      <c r="T512" s="187"/>
      <c r="U512" s="187"/>
      <c r="V512" s="209" t="s">
        <v>97</v>
      </c>
      <c r="W512" s="210">
        <v>0</v>
      </c>
      <c r="X512" s="210">
        <v>357.46360638401791</v>
      </c>
      <c r="Y512" s="210">
        <v>15740.001791207444</v>
      </c>
      <c r="Z512" s="210">
        <v>6514.3616304555353</v>
      </c>
      <c r="AA512" s="192">
        <v>22611.827028046995</v>
      </c>
    </row>
    <row r="513" spans="1:27" s="188" customFormat="1" x14ac:dyDescent="0.2">
      <c r="A513" s="181">
        <v>20</v>
      </c>
      <c r="B513" s="181">
        <v>40</v>
      </c>
      <c r="C513" s="181">
        <v>52</v>
      </c>
      <c r="D513" s="181">
        <v>20</v>
      </c>
      <c r="E513" s="197" t="s">
        <v>46</v>
      </c>
      <c r="F513" s="261">
        <v>19771.769181775471</v>
      </c>
      <c r="G513" s="257">
        <v>2915.612671822531</v>
      </c>
      <c r="H513" s="257">
        <v>651.0798531719355</v>
      </c>
      <c r="I513" s="262">
        <v>0</v>
      </c>
      <c r="J513" s="257">
        <v>60440.938146561384</v>
      </c>
      <c r="K513" s="257">
        <v>767.6821553045786</v>
      </c>
      <c r="L513" s="263">
        <v>84547.082008635902</v>
      </c>
      <c r="M513" s="187"/>
      <c r="N513" s="197" t="s">
        <v>46</v>
      </c>
      <c r="O513" s="200">
        <v>0</v>
      </c>
      <c r="P513" s="198">
        <v>10562.840641665936</v>
      </c>
      <c r="Q513" s="198">
        <v>2024.5971213259459</v>
      </c>
      <c r="R513" s="198">
        <v>0</v>
      </c>
      <c r="S513" s="214">
        <v>12587.437762991882</v>
      </c>
      <c r="T513" s="187"/>
      <c r="U513" s="187"/>
      <c r="V513" s="197" t="s">
        <v>46</v>
      </c>
      <c r="W513" s="200">
        <v>0</v>
      </c>
      <c r="X513" s="198">
        <v>0</v>
      </c>
      <c r="Y513" s="198">
        <v>3043.311082010935</v>
      </c>
      <c r="Z513" s="198">
        <v>1354.9962748974674</v>
      </c>
      <c r="AA513" s="214">
        <v>4398.3073569084017</v>
      </c>
    </row>
    <row r="514" spans="1:27" s="188" customFormat="1" x14ac:dyDescent="0.2">
      <c r="A514" s="181">
        <v>29</v>
      </c>
      <c r="B514" s="181">
        <v>41</v>
      </c>
      <c r="C514" s="181">
        <v>53</v>
      </c>
      <c r="D514" s="181">
        <v>29</v>
      </c>
      <c r="E514" s="197" t="s">
        <v>47</v>
      </c>
      <c r="F514" s="261">
        <v>57147.838870159379</v>
      </c>
      <c r="G514" s="257">
        <v>6204.9096663280598</v>
      </c>
      <c r="H514" s="257">
        <v>2711.706902243176</v>
      </c>
      <c r="I514" s="262">
        <v>0</v>
      </c>
      <c r="J514" s="257">
        <v>54939.263562132466</v>
      </c>
      <c r="K514" s="257">
        <v>2052.4915556942597</v>
      </c>
      <c r="L514" s="263">
        <v>123056.21055655734</v>
      </c>
      <c r="M514" s="187"/>
      <c r="N514" s="197" t="s">
        <v>47</v>
      </c>
      <c r="O514" s="200">
        <v>0</v>
      </c>
      <c r="P514" s="198">
        <v>21236.930431207573</v>
      </c>
      <c r="Q514" s="198">
        <v>999.28189855321602</v>
      </c>
      <c r="R514" s="198">
        <v>12.030751738856836</v>
      </c>
      <c r="S514" s="214">
        <v>22248.243081499648</v>
      </c>
      <c r="T514" s="187"/>
      <c r="U514" s="187"/>
      <c r="V514" s="197" t="s">
        <v>47</v>
      </c>
      <c r="W514" s="200">
        <v>0</v>
      </c>
      <c r="X514" s="198">
        <v>357.46360638401791</v>
      </c>
      <c r="Y514" s="198">
        <v>6892.9068484660775</v>
      </c>
      <c r="Z514" s="198">
        <v>2255.493685543242</v>
      </c>
      <c r="AA514" s="214">
        <v>9505.8641403933379</v>
      </c>
    </row>
    <row r="515" spans="1:27" s="188" customFormat="1" x14ac:dyDescent="0.2">
      <c r="A515" s="181">
        <v>39</v>
      </c>
      <c r="B515" s="181">
        <v>42</v>
      </c>
      <c r="C515" s="181">
        <v>54</v>
      </c>
      <c r="D515" s="181">
        <v>39</v>
      </c>
      <c r="E515" s="197" t="s">
        <v>48</v>
      </c>
      <c r="F515" s="261">
        <v>41992.519560313092</v>
      </c>
      <c r="G515" s="257">
        <v>448.11836922485924</v>
      </c>
      <c r="H515" s="257">
        <v>619.28059999686229</v>
      </c>
      <c r="I515" s="262">
        <v>245.18883557654854</v>
      </c>
      <c r="J515" s="257">
        <v>5553.1595735229521</v>
      </c>
      <c r="K515" s="257">
        <v>0</v>
      </c>
      <c r="L515" s="263">
        <v>48858.266938634311</v>
      </c>
      <c r="M515" s="187"/>
      <c r="N515" s="197" t="s">
        <v>48</v>
      </c>
      <c r="O515" s="200">
        <v>0</v>
      </c>
      <c r="P515" s="198">
        <v>4430.9941581519006</v>
      </c>
      <c r="Q515" s="198">
        <v>546.27017443433033</v>
      </c>
      <c r="R515" s="198">
        <v>0</v>
      </c>
      <c r="S515" s="214">
        <v>4977.2643325862309</v>
      </c>
      <c r="T515" s="187"/>
      <c r="U515" s="187"/>
      <c r="V515" s="197" t="s">
        <v>48</v>
      </c>
      <c r="W515" s="200">
        <v>0</v>
      </c>
      <c r="X515" s="198">
        <v>0</v>
      </c>
      <c r="Y515" s="198">
        <v>310.86889535819631</v>
      </c>
      <c r="Z515" s="198">
        <v>2409.5680475227732</v>
      </c>
      <c r="AA515" s="214">
        <v>2720.4369428809696</v>
      </c>
    </row>
    <row r="516" spans="1:27" s="188" customFormat="1" x14ac:dyDescent="0.2">
      <c r="A516" s="181">
        <v>45</v>
      </c>
      <c r="B516" s="181">
        <v>43</v>
      </c>
      <c r="C516" s="181">
        <v>55</v>
      </c>
      <c r="D516" s="181">
        <v>45</v>
      </c>
      <c r="E516" s="197" t="s">
        <v>49</v>
      </c>
      <c r="F516" s="261">
        <v>5541.5762571753921</v>
      </c>
      <c r="G516" s="257">
        <v>4891.1558517272242</v>
      </c>
      <c r="H516" s="257">
        <v>938.59189568240765</v>
      </c>
      <c r="I516" s="262">
        <v>0</v>
      </c>
      <c r="J516" s="257">
        <v>27673.263385625836</v>
      </c>
      <c r="K516" s="257">
        <v>24.69507396263052</v>
      </c>
      <c r="L516" s="263">
        <v>39069.282464173491</v>
      </c>
      <c r="M516" s="187"/>
      <c r="N516" s="197" t="s">
        <v>49</v>
      </c>
      <c r="O516" s="200">
        <v>0</v>
      </c>
      <c r="P516" s="198">
        <v>6303.8329793932198</v>
      </c>
      <c r="Q516" s="198">
        <v>308.9170471123133</v>
      </c>
      <c r="R516" s="198">
        <v>0</v>
      </c>
      <c r="S516" s="214">
        <v>6612.7500265055332</v>
      </c>
      <c r="T516" s="187"/>
      <c r="U516" s="187"/>
      <c r="V516" s="197" t="s">
        <v>49</v>
      </c>
      <c r="W516" s="200">
        <v>0</v>
      </c>
      <c r="X516" s="198">
        <v>0</v>
      </c>
      <c r="Y516" s="198">
        <v>5492.9149653722334</v>
      </c>
      <c r="Z516" s="198">
        <v>494.30362249205257</v>
      </c>
      <c r="AA516" s="214">
        <v>5987.2185878642858</v>
      </c>
    </row>
    <row r="517" spans="1:27" s="188" customFormat="1" ht="12" x14ac:dyDescent="0.25">
      <c r="A517" s="181">
        <v>69</v>
      </c>
      <c r="B517" s="181">
        <v>69</v>
      </c>
      <c r="C517" s="181">
        <v>56</v>
      </c>
      <c r="D517" s="181">
        <v>69</v>
      </c>
      <c r="E517" s="190"/>
      <c r="F517" s="269"/>
      <c r="G517" s="270"/>
      <c r="H517" s="270"/>
      <c r="I517" s="271"/>
      <c r="J517" s="270"/>
      <c r="K517" s="270"/>
      <c r="L517" s="272"/>
      <c r="M517" s="187"/>
      <c r="N517" s="190"/>
      <c r="O517" s="226"/>
      <c r="P517" s="223"/>
      <c r="Q517" s="223"/>
      <c r="R517" s="223"/>
      <c r="S517" s="225"/>
      <c r="T517" s="187"/>
      <c r="U517" s="187"/>
      <c r="V517" s="190"/>
      <c r="W517" s="226"/>
      <c r="X517" s="223"/>
      <c r="Y517" s="223"/>
      <c r="Z517" s="223"/>
      <c r="AA517" s="225"/>
    </row>
    <row r="518" spans="1:27" s="188" customFormat="1" ht="12" x14ac:dyDescent="0.25">
      <c r="A518" s="189">
        <v>58</v>
      </c>
      <c r="B518" s="189">
        <v>58</v>
      </c>
      <c r="C518" s="189">
        <v>57</v>
      </c>
      <c r="D518" s="189">
        <v>56</v>
      </c>
      <c r="E518" s="209" t="s">
        <v>96</v>
      </c>
      <c r="F518" s="267">
        <v>23708.578308324868</v>
      </c>
      <c r="G518" s="267">
        <v>110043.38920218861</v>
      </c>
      <c r="H518" s="267">
        <v>5356.8855223321671</v>
      </c>
      <c r="I518" s="267">
        <v>0</v>
      </c>
      <c r="J518" s="267">
        <v>46227.491368193005</v>
      </c>
      <c r="K518" s="267">
        <v>39868.38307232166</v>
      </c>
      <c r="L518" s="256">
        <v>225204.72747336031</v>
      </c>
      <c r="M518" s="187"/>
      <c r="N518" s="209" t="s">
        <v>96</v>
      </c>
      <c r="O518" s="210">
        <v>47512.553664717561</v>
      </c>
      <c r="P518" s="210">
        <v>16465.272965638585</v>
      </c>
      <c r="Q518" s="210">
        <v>8896.4358653680556</v>
      </c>
      <c r="R518" s="210">
        <v>1504.7155054839188</v>
      </c>
      <c r="S518" s="192">
        <v>74378.978001208103</v>
      </c>
      <c r="T518" s="187"/>
      <c r="U518" s="187"/>
      <c r="V518" s="209" t="s">
        <v>96</v>
      </c>
      <c r="W518" s="210">
        <v>5551.9605527271524</v>
      </c>
      <c r="X518" s="210">
        <v>59.764732582970112</v>
      </c>
      <c r="Y518" s="210">
        <v>19318.649048974112</v>
      </c>
      <c r="Z518" s="210">
        <v>1685.0962560693706</v>
      </c>
      <c r="AA518" s="192">
        <v>26615.470590353609</v>
      </c>
    </row>
    <row r="519" spans="1:27" s="188" customFormat="1" x14ac:dyDescent="0.2">
      <c r="A519" s="181">
        <v>3</v>
      </c>
      <c r="B519" s="181">
        <v>54</v>
      </c>
      <c r="C519" s="181">
        <v>58</v>
      </c>
      <c r="D519" s="181">
        <v>3</v>
      </c>
      <c r="E519" s="197" t="s">
        <v>50</v>
      </c>
      <c r="F519" s="261">
        <v>2256.1932729901291</v>
      </c>
      <c r="G519" s="257">
        <v>17461.642579911728</v>
      </c>
      <c r="H519" s="257">
        <v>607.9454169245497</v>
      </c>
      <c r="I519" s="262">
        <v>0</v>
      </c>
      <c r="J519" s="257">
        <v>11246.051943899865</v>
      </c>
      <c r="K519" s="257">
        <v>6340.0548674367819</v>
      </c>
      <c r="L519" s="263">
        <v>37911.888081163059</v>
      </c>
      <c r="M519" s="187"/>
      <c r="N519" s="197" t="s">
        <v>50</v>
      </c>
      <c r="O519" s="200">
        <v>12547.66547674195</v>
      </c>
      <c r="P519" s="198">
        <v>2509.1865219583242</v>
      </c>
      <c r="Q519" s="198">
        <v>4411.8002755208981</v>
      </c>
      <c r="R519" s="198">
        <v>320.08956323567412</v>
      </c>
      <c r="S519" s="214">
        <v>19788.741837456844</v>
      </c>
      <c r="T519" s="187"/>
      <c r="U519" s="187"/>
      <c r="V519" s="197" t="s">
        <v>50</v>
      </c>
      <c r="W519" s="200">
        <v>21.142036163334893</v>
      </c>
      <c r="X519" s="198">
        <v>1.6122487408798198</v>
      </c>
      <c r="Y519" s="198">
        <v>4823.5644325024523</v>
      </c>
      <c r="Z519" s="198">
        <v>167.33891288323687</v>
      </c>
      <c r="AA519" s="214">
        <v>5013.6576302899039</v>
      </c>
    </row>
    <row r="520" spans="1:27" s="188" customFormat="1" x14ac:dyDescent="0.2">
      <c r="A520" s="181">
        <v>21</v>
      </c>
      <c r="B520" s="181">
        <v>55</v>
      </c>
      <c r="C520" s="181">
        <v>59</v>
      </c>
      <c r="D520" s="181">
        <v>21</v>
      </c>
      <c r="E520" s="197" t="s">
        <v>51</v>
      </c>
      <c r="F520" s="261">
        <v>6874.2724453981436</v>
      </c>
      <c r="G520" s="257">
        <v>43234.289003702608</v>
      </c>
      <c r="H520" s="257">
        <v>1558.6179774999425</v>
      </c>
      <c r="I520" s="262">
        <v>0</v>
      </c>
      <c r="J520" s="257">
        <v>13165.29066085167</v>
      </c>
      <c r="K520" s="257">
        <v>12637.591215620821</v>
      </c>
      <c r="L520" s="263">
        <v>77470.061303073191</v>
      </c>
      <c r="M520" s="187"/>
      <c r="N520" s="197" t="s">
        <v>51</v>
      </c>
      <c r="O520" s="200">
        <v>1800.3276033491218</v>
      </c>
      <c r="P520" s="198">
        <v>4854.8861910689502</v>
      </c>
      <c r="Q520" s="198">
        <v>1403.8556645702406</v>
      </c>
      <c r="R520" s="198">
        <v>64.303112469138</v>
      </c>
      <c r="S520" s="214">
        <v>8123.3725714574502</v>
      </c>
      <c r="T520" s="187"/>
      <c r="U520" s="187"/>
      <c r="V520" s="197" t="s">
        <v>51</v>
      </c>
      <c r="W520" s="200">
        <v>829.69477382973878</v>
      </c>
      <c r="X520" s="198">
        <v>35.366080800115157</v>
      </c>
      <c r="Y520" s="198">
        <v>7973.8867693107777</v>
      </c>
      <c r="Z520" s="198">
        <v>897.5800121007851</v>
      </c>
      <c r="AA520" s="214">
        <v>9736.5276360414155</v>
      </c>
    </row>
    <row r="521" spans="1:27" s="188" customFormat="1" x14ac:dyDescent="0.2">
      <c r="A521" s="181">
        <v>33</v>
      </c>
      <c r="B521" s="181">
        <v>56</v>
      </c>
      <c r="C521" s="181">
        <v>60</v>
      </c>
      <c r="D521" s="181">
        <v>33</v>
      </c>
      <c r="E521" s="197" t="s">
        <v>52</v>
      </c>
      <c r="F521" s="261">
        <v>11337.42153242217</v>
      </c>
      <c r="G521" s="257">
        <v>28688.724187563581</v>
      </c>
      <c r="H521" s="257">
        <v>2152.5282744281058</v>
      </c>
      <c r="I521" s="262">
        <v>0</v>
      </c>
      <c r="J521" s="257">
        <v>16177.488383578206</v>
      </c>
      <c r="K521" s="257">
        <v>20342.127433127462</v>
      </c>
      <c r="L521" s="263">
        <v>78698.289811119525</v>
      </c>
      <c r="M521" s="187"/>
      <c r="N521" s="197" t="s">
        <v>52</v>
      </c>
      <c r="O521" s="200">
        <v>33164.560584626488</v>
      </c>
      <c r="P521" s="198">
        <v>7967.0893369735022</v>
      </c>
      <c r="Q521" s="198">
        <v>2855.3908187236366</v>
      </c>
      <c r="R521" s="198">
        <v>924.83620670226287</v>
      </c>
      <c r="S521" s="214">
        <v>44911.876947025885</v>
      </c>
      <c r="T521" s="187"/>
      <c r="U521" s="187"/>
      <c r="V521" s="197" t="s">
        <v>52</v>
      </c>
      <c r="W521" s="200">
        <v>4.3251252367448707</v>
      </c>
      <c r="X521" s="198">
        <v>15.27172178187303</v>
      </c>
      <c r="Y521" s="198">
        <v>4923.6913502818843</v>
      </c>
      <c r="Z521" s="198">
        <v>447.96326009369636</v>
      </c>
      <c r="AA521" s="214">
        <v>5391.251457394198</v>
      </c>
    </row>
    <row r="522" spans="1:27" s="188" customFormat="1" x14ac:dyDescent="0.2">
      <c r="A522" s="181">
        <v>41</v>
      </c>
      <c r="B522" s="181">
        <v>57</v>
      </c>
      <c r="C522" s="181">
        <v>61</v>
      </c>
      <c r="D522" s="181">
        <v>41</v>
      </c>
      <c r="E522" s="197" t="s">
        <v>53</v>
      </c>
      <c r="F522" s="261">
        <v>3240.6910575144261</v>
      </c>
      <c r="G522" s="257">
        <v>20658.7334310107</v>
      </c>
      <c r="H522" s="257">
        <v>1037.7938534795694</v>
      </c>
      <c r="I522" s="262">
        <v>0</v>
      </c>
      <c r="J522" s="257">
        <v>5638.6603798632605</v>
      </c>
      <c r="K522" s="257">
        <v>548.60955613659166</v>
      </c>
      <c r="L522" s="263">
        <v>31124.488278004545</v>
      </c>
      <c r="M522" s="187"/>
      <c r="N522" s="197" t="s">
        <v>53</v>
      </c>
      <c r="O522" s="200">
        <v>0</v>
      </c>
      <c r="P522" s="198">
        <v>1134.110915637812</v>
      </c>
      <c r="Q522" s="198">
        <v>225.38910655327999</v>
      </c>
      <c r="R522" s="198">
        <v>195.48662307684396</v>
      </c>
      <c r="S522" s="214">
        <v>1554.986645267936</v>
      </c>
      <c r="T522" s="187"/>
      <c r="U522" s="187"/>
      <c r="V522" s="197" t="s">
        <v>53</v>
      </c>
      <c r="W522" s="200">
        <v>4696.7986174973339</v>
      </c>
      <c r="X522" s="198">
        <v>7.51468126010211</v>
      </c>
      <c r="Y522" s="198">
        <v>1597.5064968789993</v>
      </c>
      <c r="Z522" s="198">
        <v>172.21407099165228</v>
      </c>
      <c r="AA522" s="214">
        <v>6474.0338666280877</v>
      </c>
    </row>
    <row r="523" spans="1:27" s="188" customFormat="1" ht="12" x14ac:dyDescent="0.25">
      <c r="A523" s="181">
        <v>70</v>
      </c>
      <c r="B523" s="181">
        <v>70</v>
      </c>
      <c r="C523" s="181">
        <v>62</v>
      </c>
      <c r="D523" s="181">
        <v>70</v>
      </c>
      <c r="E523" s="203"/>
      <c r="F523" s="264"/>
      <c r="G523" s="259"/>
      <c r="H523" s="259"/>
      <c r="I523" s="265"/>
      <c r="J523" s="259"/>
      <c r="K523" s="259"/>
      <c r="L523" s="266"/>
      <c r="M523" s="187"/>
      <c r="N523" s="203"/>
      <c r="O523" s="206"/>
      <c r="P523" s="204"/>
      <c r="Q523" s="204"/>
      <c r="R523" s="204"/>
      <c r="S523" s="217"/>
      <c r="T523" s="187"/>
      <c r="U523" s="187"/>
      <c r="V523" s="203"/>
      <c r="W523" s="206"/>
      <c r="X523" s="204"/>
      <c r="Y523" s="204"/>
      <c r="Z523" s="204"/>
      <c r="AA523" s="217"/>
    </row>
    <row r="524" spans="1:27" s="188" customFormat="1" ht="12" x14ac:dyDescent="0.25">
      <c r="A524" s="189">
        <v>54</v>
      </c>
      <c r="B524" s="189">
        <v>39</v>
      </c>
      <c r="C524" s="189">
        <v>63</v>
      </c>
      <c r="D524" s="189">
        <v>57</v>
      </c>
      <c r="E524" s="209" t="s">
        <v>95</v>
      </c>
      <c r="F524" s="255">
        <v>43980.420713960637</v>
      </c>
      <c r="G524" s="255">
        <v>252280.43210584589</v>
      </c>
      <c r="H524" s="255">
        <v>36820.304928494996</v>
      </c>
      <c r="I524" s="255">
        <v>0</v>
      </c>
      <c r="J524" s="255">
        <v>87197.053548642361</v>
      </c>
      <c r="K524" s="255">
        <v>52168.571472883639</v>
      </c>
      <c r="L524" s="256">
        <v>472446.78276982752</v>
      </c>
      <c r="M524" s="187"/>
      <c r="N524" s="209" t="s">
        <v>95</v>
      </c>
      <c r="O524" s="210">
        <v>232769.51067018748</v>
      </c>
      <c r="P524" s="210">
        <v>40654.691336814227</v>
      </c>
      <c r="Q524" s="210">
        <v>50887.560635605565</v>
      </c>
      <c r="R524" s="210">
        <v>11825.241111112948</v>
      </c>
      <c r="S524" s="192">
        <v>336137.0037537202</v>
      </c>
      <c r="T524" s="187"/>
      <c r="U524" s="187"/>
      <c r="V524" s="209" t="s">
        <v>95</v>
      </c>
      <c r="W524" s="210">
        <v>86.516258102205029</v>
      </c>
      <c r="X524" s="210">
        <v>2088.2841002821106</v>
      </c>
      <c r="Y524" s="210">
        <v>40339.30335369637</v>
      </c>
      <c r="Z524" s="210">
        <v>3730.2129661425734</v>
      </c>
      <c r="AA524" s="192">
        <v>46244.316678223258</v>
      </c>
    </row>
    <row r="525" spans="1:27" s="188" customFormat="1" x14ac:dyDescent="0.2">
      <c r="A525" s="181">
        <v>10</v>
      </c>
      <c r="B525" s="181">
        <v>36</v>
      </c>
      <c r="C525" s="181">
        <v>64</v>
      </c>
      <c r="D525" s="181">
        <v>10</v>
      </c>
      <c r="E525" s="197" t="s">
        <v>54</v>
      </c>
      <c r="F525" s="261">
        <v>19855.627888875253</v>
      </c>
      <c r="G525" s="257">
        <v>90682.67006229407</v>
      </c>
      <c r="H525" s="257">
        <v>16173.668124124748</v>
      </c>
      <c r="I525" s="262">
        <v>0</v>
      </c>
      <c r="J525" s="257">
        <v>46121.65028128311</v>
      </c>
      <c r="K525" s="257">
        <v>32177.132326230003</v>
      </c>
      <c r="L525" s="263">
        <v>205010.74868280717</v>
      </c>
      <c r="M525" s="187"/>
      <c r="N525" s="197" t="s">
        <v>54</v>
      </c>
      <c r="O525" s="200">
        <v>90378.677891431187</v>
      </c>
      <c r="P525" s="198">
        <v>21102.119305895001</v>
      </c>
      <c r="Q525" s="198">
        <v>14291.722459961222</v>
      </c>
      <c r="R525" s="198">
        <v>4507.6471989743159</v>
      </c>
      <c r="S525" s="214">
        <v>130280.16685626173</v>
      </c>
      <c r="T525" s="187"/>
      <c r="U525" s="187"/>
      <c r="V525" s="197" t="s">
        <v>54</v>
      </c>
      <c r="W525" s="200">
        <v>0</v>
      </c>
      <c r="X525" s="198">
        <v>88.273027563434241</v>
      </c>
      <c r="Y525" s="198">
        <v>20284.71307129446</v>
      </c>
      <c r="Z525" s="198">
        <v>1645.4610404097034</v>
      </c>
      <c r="AA525" s="214">
        <v>22018.447139267599</v>
      </c>
    </row>
    <row r="526" spans="1:27" s="188" customFormat="1" x14ac:dyDescent="0.2">
      <c r="A526" s="181">
        <v>12</v>
      </c>
      <c r="B526" s="181">
        <v>37</v>
      </c>
      <c r="C526" s="181">
        <v>65</v>
      </c>
      <c r="D526" s="181">
        <v>12</v>
      </c>
      <c r="E526" s="197" t="s">
        <v>55</v>
      </c>
      <c r="F526" s="261">
        <v>18080.932945811837</v>
      </c>
      <c r="G526" s="257">
        <v>85524.480872820175</v>
      </c>
      <c r="H526" s="257">
        <v>16828.370825221624</v>
      </c>
      <c r="I526" s="262">
        <v>0</v>
      </c>
      <c r="J526" s="257">
        <v>16773.347313722548</v>
      </c>
      <c r="K526" s="257">
        <v>623.81906070713512</v>
      </c>
      <c r="L526" s="263">
        <v>137830.95101828332</v>
      </c>
      <c r="M526" s="187"/>
      <c r="N526" s="197" t="s">
        <v>55</v>
      </c>
      <c r="O526" s="200">
        <v>61004.105770973372</v>
      </c>
      <c r="P526" s="198">
        <v>7720.2821667951093</v>
      </c>
      <c r="Q526" s="198">
        <v>15720.522710175394</v>
      </c>
      <c r="R526" s="198">
        <v>4450.5228442823718</v>
      </c>
      <c r="S526" s="214">
        <v>88895.433492226264</v>
      </c>
      <c r="T526" s="187"/>
      <c r="U526" s="187"/>
      <c r="V526" s="197" t="s">
        <v>55</v>
      </c>
      <c r="W526" s="200">
        <v>86.516258102205029</v>
      </c>
      <c r="X526" s="198">
        <v>1944.4040224264072</v>
      </c>
      <c r="Y526" s="198">
        <v>8356.2625112909991</v>
      </c>
      <c r="Z526" s="198">
        <v>1232.4495792020555</v>
      </c>
      <c r="AA526" s="214">
        <v>11619.632371021666</v>
      </c>
    </row>
    <row r="527" spans="1:27" s="188" customFormat="1" x14ac:dyDescent="0.2">
      <c r="A527" s="181">
        <v>42</v>
      </c>
      <c r="B527" s="181">
        <v>38</v>
      </c>
      <c r="C527" s="181">
        <v>66</v>
      </c>
      <c r="D527" s="181">
        <v>42</v>
      </c>
      <c r="E527" s="197" t="s">
        <v>56</v>
      </c>
      <c r="F527" s="261">
        <v>6043.8598792735474</v>
      </c>
      <c r="G527" s="257">
        <v>76073.281170731643</v>
      </c>
      <c r="H527" s="257">
        <v>3818.2659791486267</v>
      </c>
      <c r="I527" s="262">
        <v>0</v>
      </c>
      <c r="J527" s="257">
        <v>24302.055953636707</v>
      </c>
      <c r="K527" s="257">
        <v>19367.620085946503</v>
      </c>
      <c r="L527" s="263">
        <v>129605.08306873702</v>
      </c>
      <c r="M527" s="187"/>
      <c r="N527" s="197" t="s">
        <v>56</v>
      </c>
      <c r="O527" s="200">
        <v>81386.727007782916</v>
      </c>
      <c r="P527" s="198">
        <v>11832.289864124114</v>
      </c>
      <c r="Q527" s="198">
        <v>20875.31546546895</v>
      </c>
      <c r="R527" s="198">
        <v>2867.07106785626</v>
      </c>
      <c r="S527" s="214">
        <v>116961.40340523224</v>
      </c>
      <c r="T527" s="187"/>
      <c r="U527" s="187"/>
      <c r="V527" s="197" t="s">
        <v>56</v>
      </c>
      <c r="W527" s="200">
        <v>0</v>
      </c>
      <c r="X527" s="198">
        <v>55.607050292269136</v>
      </c>
      <c r="Y527" s="198">
        <v>11698.327771110911</v>
      </c>
      <c r="Z527" s="198">
        <v>852.30234653081459</v>
      </c>
      <c r="AA527" s="214">
        <v>12606.237167933994</v>
      </c>
    </row>
    <row r="528" spans="1:27" s="188" customFormat="1" ht="12" x14ac:dyDescent="0.25">
      <c r="A528" s="181">
        <v>71</v>
      </c>
      <c r="B528" s="181">
        <v>71</v>
      </c>
      <c r="C528" s="181">
        <v>67</v>
      </c>
      <c r="D528" s="181">
        <v>71</v>
      </c>
      <c r="E528" s="203"/>
      <c r="F528" s="264"/>
      <c r="G528" s="259"/>
      <c r="H528" s="259"/>
      <c r="I528" s="265"/>
      <c r="J528" s="259"/>
      <c r="K528" s="259"/>
      <c r="L528" s="266"/>
      <c r="M528" s="187"/>
      <c r="N528" s="203"/>
      <c r="O528" s="206"/>
      <c r="P528" s="204"/>
      <c r="Q528" s="204"/>
      <c r="R528" s="204"/>
      <c r="S528" s="217"/>
      <c r="T528" s="187"/>
      <c r="U528" s="187"/>
      <c r="V528" s="203"/>
      <c r="W528" s="206"/>
      <c r="X528" s="204"/>
      <c r="Y528" s="204"/>
      <c r="Z528" s="204"/>
      <c r="AA528" s="217"/>
    </row>
    <row r="529" spans="1:27" s="188" customFormat="1" ht="12" x14ac:dyDescent="0.25">
      <c r="A529" s="189">
        <v>47</v>
      </c>
      <c r="B529" s="189">
        <v>10</v>
      </c>
      <c r="C529" s="189">
        <v>68</v>
      </c>
      <c r="D529" s="189">
        <v>58</v>
      </c>
      <c r="E529" s="209" t="s">
        <v>94</v>
      </c>
      <c r="F529" s="255">
        <v>4633.6720385147928</v>
      </c>
      <c r="G529" s="255">
        <v>92725.529634513514</v>
      </c>
      <c r="H529" s="255">
        <v>17265.876317142982</v>
      </c>
      <c r="I529" s="255">
        <v>259.81525888319078</v>
      </c>
      <c r="J529" s="255">
        <v>7622.0214023028684</v>
      </c>
      <c r="K529" s="255">
        <v>5451.1547734783162</v>
      </c>
      <c r="L529" s="275">
        <v>127958.06942483567</v>
      </c>
      <c r="M529" s="187"/>
      <c r="N529" s="209" t="s">
        <v>94</v>
      </c>
      <c r="O529" s="210">
        <v>39527.634185794319</v>
      </c>
      <c r="P529" s="210">
        <v>18680.394859691143</v>
      </c>
      <c r="Q529" s="210">
        <v>55983.087887651775</v>
      </c>
      <c r="R529" s="210">
        <v>623.65962135915333</v>
      </c>
      <c r="S529" s="232">
        <v>114814.77655449641</v>
      </c>
      <c r="T529" s="187"/>
      <c r="U529" s="187"/>
      <c r="V529" s="209" t="s">
        <v>94</v>
      </c>
      <c r="W529" s="210">
        <v>816.18978745007246</v>
      </c>
      <c r="X529" s="210">
        <v>1272.0031828095393</v>
      </c>
      <c r="Y529" s="210">
        <v>19541.919234587062</v>
      </c>
      <c r="Z529" s="210">
        <v>4542.7128754341029</v>
      </c>
      <c r="AA529" s="232">
        <v>26172.825080280778</v>
      </c>
    </row>
    <row r="530" spans="1:27" s="188" customFormat="1" x14ac:dyDescent="0.2">
      <c r="A530" s="181">
        <v>6</v>
      </c>
      <c r="B530" s="181">
        <v>8</v>
      </c>
      <c r="C530" s="181">
        <v>69</v>
      </c>
      <c r="D530" s="181">
        <v>6</v>
      </c>
      <c r="E530" s="197" t="s">
        <v>57</v>
      </c>
      <c r="F530" s="261">
        <v>2449.3732455982135</v>
      </c>
      <c r="G530" s="257">
        <v>63291.65263606298</v>
      </c>
      <c r="H530" s="257">
        <v>11710.217824926396</v>
      </c>
      <c r="I530" s="262">
        <v>157.77578531545063</v>
      </c>
      <c r="J530" s="257">
        <v>6373.3031480367281</v>
      </c>
      <c r="K530" s="257">
        <v>4974.555697159145</v>
      </c>
      <c r="L530" s="263">
        <v>88956.878337098897</v>
      </c>
      <c r="M530" s="187"/>
      <c r="N530" s="197" t="s">
        <v>57</v>
      </c>
      <c r="O530" s="200">
        <v>23212.079841574268</v>
      </c>
      <c r="P530" s="198">
        <v>12941.955416137878</v>
      </c>
      <c r="Q530" s="198">
        <v>44243.875940137033</v>
      </c>
      <c r="R530" s="198">
        <v>364.75365051406834</v>
      </c>
      <c r="S530" s="214">
        <v>80762.66484836326</v>
      </c>
      <c r="T530" s="187"/>
      <c r="U530" s="187"/>
      <c r="V530" s="197" t="s">
        <v>57</v>
      </c>
      <c r="W530" s="200">
        <v>105.12574397929033</v>
      </c>
      <c r="X530" s="198">
        <v>142.88634803888021</v>
      </c>
      <c r="Y530" s="198">
        <v>16294.939553980708</v>
      </c>
      <c r="Z530" s="198">
        <v>2262.2061972718338</v>
      </c>
      <c r="AA530" s="214">
        <v>18805.157843270714</v>
      </c>
    </row>
    <row r="531" spans="1:27" s="188" customFormat="1" x14ac:dyDescent="0.2">
      <c r="A531" s="181">
        <v>38</v>
      </c>
      <c r="B531" s="181">
        <v>9</v>
      </c>
      <c r="C531" s="181">
        <v>70</v>
      </c>
      <c r="D531" s="181">
        <v>38</v>
      </c>
      <c r="E531" s="197" t="s">
        <v>58</v>
      </c>
      <c r="F531" s="261">
        <v>2184.2987929165783</v>
      </c>
      <c r="G531" s="257">
        <v>29433.876998450531</v>
      </c>
      <c r="H531" s="257">
        <v>5555.658492216583</v>
      </c>
      <c r="I531" s="262">
        <v>102.03947356774015</v>
      </c>
      <c r="J531" s="257">
        <v>1248.7182542661399</v>
      </c>
      <c r="K531" s="257">
        <v>476.59907631917127</v>
      </c>
      <c r="L531" s="263">
        <v>39001.191087736748</v>
      </c>
      <c r="M531" s="187"/>
      <c r="N531" s="197" t="s">
        <v>58</v>
      </c>
      <c r="O531" s="200">
        <v>16315.554344220049</v>
      </c>
      <c r="P531" s="198">
        <v>5738.4394435532649</v>
      </c>
      <c r="Q531" s="198">
        <v>11739.211947514741</v>
      </c>
      <c r="R531" s="198">
        <v>258.90597084508505</v>
      </c>
      <c r="S531" s="214">
        <v>34052.111706133139</v>
      </c>
      <c r="T531" s="187"/>
      <c r="U531" s="187"/>
      <c r="V531" s="197" t="s">
        <v>58</v>
      </c>
      <c r="W531" s="200">
        <v>711.06404347078217</v>
      </c>
      <c r="X531" s="198">
        <v>1129.1168347706591</v>
      </c>
      <c r="Y531" s="198">
        <v>3246.9796806063541</v>
      </c>
      <c r="Z531" s="198">
        <v>2280.5066781622686</v>
      </c>
      <c r="AA531" s="214">
        <v>7367.6672370100641</v>
      </c>
    </row>
    <row r="532" spans="1:27" s="188" customFormat="1" ht="12.6" thickBot="1" x14ac:dyDescent="0.3">
      <c r="A532" s="181">
        <v>72</v>
      </c>
      <c r="B532" s="181">
        <v>72</v>
      </c>
      <c r="C532" s="181">
        <v>71</v>
      </c>
      <c r="D532" s="181">
        <v>72</v>
      </c>
      <c r="E532" s="190"/>
      <c r="F532" s="269"/>
      <c r="G532" s="270"/>
      <c r="H532" s="270"/>
      <c r="I532" s="271"/>
      <c r="J532" s="270"/>
      <c r="K532" s="270"/>
      <c r="L532" s="272"/>
      <c r="M532" s="187"/>
      <c r="N532" s="190"/>
      <c r="O532" s="233"/>
      <c r="P532" s="234"/>
      <c r="Q532" s="234"/>
      <c r="R532" s="234"/>
      <c r="S532" s="225"/>
      <c r="T532" s="187"/>
      <c r="U532" s="187"/>
      <c r="V532" s="190"/>
      <c r="W532" s="233"/>
      <c r="X532" s="234"/>
      <c r="Y532" s="234"/>
      <c r="Z532" s="234"/>
      <c r="AA532" s="225"/>
    </row>
    <row r="533" spans="1:27" s="188" customFormat="1" ht="12.6" thickBot="1" x14ac:dyDescent="0.3">
      <c r="A533" s="189">
        <v>59</v>
      </c>
      <c r="B533" s="189">
        <v>59</v>
      </c>
      <c r="C533" s="181">
        <v>72</v>
      </c>
      <c r="D533" s="189">
        <v>59</v>
      </c>
      <c r="E533" s="237" t="s">
        <v>93</v>
      </c>
      <c r="F533" s="276">
        <v>1176512.3678458743</v>
      </c>
      <c r="G533" s="277">
        <v>1014906.8252554237</v>
      </c>
      <c r="H533" s="277">
        <v>177256.33609467215</v>
      </c>
      <c r="I533" s="278">
        <v>13938.322434562981</v>
      </c>
      <c r="J533" s="277">
        <v>1545302.5453072139</v>
      </c>
      <c r="K533" s="277">
        <v>344869.4222846831</v>
      </c>
      <c r="L533" s="279">
        <v>4272785.8192224288</v>
      </c>
      <c r="M533" s="187"/>
      <c r="N533" s="237" t="s">
        <v>93</v>
      </c>
      <c r="O533" s="238">
        <v>590999.09225189872</v>
      </c>
      <c r="P533" s="239">
        <v>485702.68619496591</v>
      </c>
      <c r="Q533" s="239">
        <v>617749.34175662347</v>
      </c>
      <c r="R533" s="239">
        <v>44698.683756150342</v>
      </c>
      <c r="S533" s="241">
        <v>1739149.803959639</v>
      </c>
      <c r="T533" s="187"/>
      <c r="U533" s="187"/>
      <c r="V533" s="237" t="s">
        <v>93</v>
      </c>
      <c r="W533" s="238">
        <v>7179.5993997593368</v>
      </c>
      <c r="X533" s="239">
        <v>5906.6471642000206</v>
      </c>
      <c r="Y533" s="239">
        <v>339620.02046630241</v>
      </c>
      <c r="Z533" s="239">
        <v>59926.09910643562</v>
      </c>
      <c r="AA533" s="241">
        <v>412632.36613669747</v>
      </c>
    </row>
    <row r="534" spans="1:27" x14ac:dyDescent="0.2">
      <c r="E534" s="58" t="s">
        <v>125</v>
      </c>
      <c r="F534" s="280"/>
      <c r="G534" s="280"/>
      <c r="H534" s="280"/>
      <c r="I534" s="280"/>
      <c r="J534" s="280"/>
      <c r="K534" s="280"/>
      <c r="L534" s="281"/>
      <c r="M534" s="39"/>
      <c r="N534" s="58" t="s">
        <v>125</v>
      </c>
      <c r="O534" s="152"/>
      <c r="P534" s="150"/>
      <c r="Q534" s="150"/>
      <c r="R534" s="150"/>
      <c r="S534" s="151"/>
      <c r="T534" s="39"/>
      <c r="V534" s="58" t="s">
        <v>125</v>
      </c>
      <c r="W534" s="152"/>
      <c r="X534" s="150"/>
      <c r="Y534" s="150"/>
      <c r="Z534" s="150"/>
      <c r="AA534" s="150"/>
    </row>
    <row r="535" spans="1:27" ht="12" x14ac:dyDescent="0.25">
      <c r="E535" s="78" t="s">
        <v>92</v>
      </c>
      <c r="L535" s="59"/>
      <c r="M535" s="39"/>
      <c r="O535" s="39"/>
      <c r="P535" s="39"/>
      <c r="Q535" s="39"/>
      <c r="R535" s="39"/>
      <c r="S535" s="39"/>
      <c r="T535" s="39"/>
      <c r="V535" s="18"/>
      <c r="W535" s="60"/>
      <c r="X535" s="18"/>
    </row>
    <row r="536" spans="1:27" x14ac:dyDescent="0.2">
      <c r="L536" s="59"/>
      <c r="M536" s="39"/>
      <c r="O536" s="39"/>
      <c r="P536" s="39"/>
      <c r="Q536" s="39"/>
      <c r="R536" s="39"/>
      <c r="S536" s="39"/>
      <c r="T536" s="39"/>
      <c r="V536" s="18"/>
      <c r="W536" s="60"/>
      <c r="X536" s="18"/>
    </row>
    <row r="537" spans="1:27" ht="12.6" thickBot="1" x14ac:dyDescent="0.3">
      <c r="E537" s="67" t="s">
        <v>175</v>
      </c>
      <c r="L537" s="59"/>
      <c r="M537" s="39"/>
      <c r="N537" s="67" t="s">
        <v>176</v>
      </c>
      <c r="O537" s="79"/>
      <c r="P537" s="79"/>
      <c r="Q537" s="79"/>
      <c r="R537" s="79"/>
      <c r="S537" s="79"/>
      <c r="T537" s="39"/>
      <c r="V537" s="67" t="s">
        <v>177</v>
      </c>
      <c r="W537" s="79"/>
      <c r="X537" s="79"/>
      <c r="Y537" s="79"/>
      <c r="Z537" s="79"/>
      <c r="AA537" s="79"/>
    </row>
    <row r="538" spans="1:27" ht="23.4" thickBot="1" x14ac:dyDescent="0.25">
      <c r="A538" s="114" t="s">
        <v>111</v>
      </c>
      <c r="B538" s="114" t="s">
        <v>110</v>
      </c>
      <c r="C538" s="114" t="s">
        <v>109</v>
      </c>
      <c r="D538" s="114" t="s">
        <v>108</v>
      </c>
      <c r="E538" s="80" t="s">
        <v>124</v>
      </c>
      <c r="F538" s="81" t="s">
        <v>0</v>
      </c>
      <c r="G538" s="82" t="s">
        <v>1</v>
      </c>
      <c r="H538" s="83" t="s">
        <v>13</v>
      </c>
      <c r="I538" s="83" t="s">
        <v>2</v>
      </c>
      <c r="J538" s="83" t="s">
        <v>3</v>
      </c>
      <c r="K538" s="83" t="s">
        <v>4</v>
      </c>
      <c r="L538" s="84" t="s">
        <v>91</v>
      </c>
      <c r="M538" s="39"/>
      <c r="N538" s="80" t="s">
        <v>124</v>
      </c>
      <c r="O538" s="81" t="s">
        <v>5</v>
      </c>
      <c r="P538" s="85" t="s">
        <v>6</v>
      </c>
      <c r="Q538" s="86" t="s">
        <v>7</v>
      </c>
      <c r="R538" s="87" t="s">
        <v>8</v>
      </c>
      <c r="S538" s="88" t="s">
        <v>91</v>
      </c>
      <c r="T538" s="39"/>
      <c r="V538" s="80" t="s">
        <v>124</v>
      </c>
      <c r="W538" s="81" t="s">
        <v>9</v>
      </c>
      <c r="X538" s="85" t="s">
        <v>10</v>
      </c>
      <c r="Y538" s="86" t="s">
        <v>11</v>
      </c>
      <c r="Z538" s="87" t="s">
        <v>12</v>
      </c>
      <c r="AA538" s="88" t="s">
        <v>91</v>
      </c>
    </row>
    <row r="539" spans="1:27" s="61" customFormat="1" ht="12" x14ac:dyDescent="0.25">
      <c r="A539" s="153">
        <v>48</v>
      </c>
      <c r="B539" s="153">
        <v>12</v>
      </c>
      <c r="C539" s="153">
        <v>1</v>
      </c>
      <c r="D539" s="153">
        <v>46</v>
      </c>
      <c r="E539" s="31" t="s">
        <v>90</v>
      </c>
      <c r="F539" s="91">
        <v>-0.39225446692890675</v>
      </c>
      <c r="G539" s="91">
        <v>-0.10027198038938578</v>
      </c>
      <c r="H539" s="91">
        <v>-0.45225201161514805</v>
      </c>
      <c r="I539" s="91" t="s">
        <v>126</v>
      </c>
      <c r="J539" s="91">
        <v>-2.958172915698043E-2</v>
      </c>
      <c r="K539" s="91">
        <v>-0.40547686667904526</v>
      </c>
      <c r="L539" s="249">
        <v>-0.2278241502238707</v>
      </c>
      <c r="M539" s="250"/>
      <c r="N539" s="31" t="s">
        <v>90</v>
      </c>
      <c r="O539" s="91" t="s">
        <v>126</v>
      </c>
      <c r="P539" s="91">
        <v>6.0723141168526507E-2</v>
      </c>
      <c r="Q539" s="91">
        <v>-0.44547735025876134</v>
      </c>
      <c r="R539" s="91" t="s">
        <v>126</v>
      </c>
      <c r="S539" s="91">
        <v>-0.18643909288915594</v>
      </c>
      <c r="T539" s="250"/>
      <c r="U539" s="250"/>
      <c r="V539" s="31" t="s">
        <v>90</v>
      </c>
      <c r="W539" s="91" t="s">
        <v>126</v>
      </c>
      <c r="X539" s="91">
        <v>-0.91158999041020894</v>
      </c>
      <c r="Y539" s="91">
        <v>-4.2529423726068605E-2</v>
      </c>
      <c r="Z539" s="91">
        <v>-0.22521216203053895</v>
      </c>
      <c r="AA539" s="91">
        <v>-8.519525939406436E-2</v>
      </c>
    </row>
    <row r="540" spans="1:27" x14ac:dyDescent="0.2">
      <c r="A540" s="114">
        <v>11</v>
      </c>
      <c r="B540" s="114">
        <v>11</v>
      </c>
      <c r="C540" s="114">
        <v>2</v>
      </c>
      <c r="D540" s="114">
        <v>11</v>
      </c>
      <c r="E540" s="34" t="s">
        <v>14</v>
      </c>
      <c r="F540" s="89">
        <v>-0.39225446692890675</v>
      </c>
      <c r="G540" s="89">
        <v>-0.10027198038938578</v>
      </c>
      <c r="H540" s="89">
        <v>-0.45225201161514805</v>
      </c>
      <c r="I540" s="89" t="s">
        <v>126</v>
      </c>
      <c r="J540" s="89">
        <v>-2.958172915698043E-2</v>
      </c>
      <c r="K540" s="89">
        <v>-0.40547686667904526</v>
      </c>
      <c r="L540" s="90">
        <v>-0.2278241502238707</v>
      </c>
      <c r="M540" s="39"/>
      <c r="N540" s="34" t="s">
        <v>14</v>
      </c>
      <c r="O540" s="92" t="s">
        <v>126</v>
      </c>
      <c r="P540" s="89">
        <v>6.0723141168526507E-2</v>
      </c>
      <c r="Q540" s="92">
        <v>-0.44547735025876134</v>
      </c>
      <c r="R540" s="93" t="s">
        <v>126</v>
      </c>
      <c r="S540" s="94">
        <v>-0.18643909288915594</v>
      </c>
      <c r="T540" s="39"/>
      <c r="V540" s="34" t="s">
        <v>14</v>
      </c>
      <c r="W540" s="92" t="s">
        <v>126</v>
      </c>
      <c r="X540" s="89">
        <v>-0.91158999041020894</v>
      </c>
      <c r="Y540" s="92">
        <v>-4.2529423726068605E-2</v>
      </c>
      <c r="Z540" s="93">
        <v>-0.22521216203053895</v>
      </c>
      <c r="AA540" s="94">
        <v>-8.519525939406436E-2</v>
      </c>
    </row>
    <row r="541" spans="1:27" ht="12" x14ac:dyDescent="0.25">
      <c r="A541" s="114">
        <v>60</v>
      </c>
      <c r="B541" s="114">
        <v>60</v>
      </c>
      <c r="C541" s="114">
        <v>3</v>
      </c>
      <c r="D541" s="114">
        <v>60</v>
      </c>
      <c r="E541" s="38"/>
      <c r="F541" s="95" t="s">
        <v>126</v>
      </c>
      <c r="G541" s="95" t="s">
        <v>126</v>
      </c>
      <c r="H541" s="95" t="s">
        <v>126</v>
      </c>
      <c r="I541" s="95" t="s">
        <v>126</v>
      </c>
      <c r="J541" s="95" t="s">
        <v>126</v>
      </c>
      <c r="K541" s="95" t="s">
        <v>126</v>
      </c>
      <c r="L541" s="96" t="s">
        <v>126</v>
      </c>
      <c r="M541" s="39"/>
      <c r="N541" s="38"/>
      <c r="O541" s="97" t="s">
        <v>126</v>
      </c>
      <c r="P541" s="95" t="s">
        <v>126</v>
      </c>
      <c r="Q541" s="97" t="s">
        <v>126</v>
      </c>
      <c r="R541" s="95" t="s">
        <v>126</v>
      </c>
      <c r="S541" s="98" t="s">
        <v>126</v>
      </c>
      <c r="T541" s="39"/>
      <c r="V541" s="38"/>
      <c r="W541" s="97" t="s">
        <v>126</v>
      </c>
      <c r="X541" s="95" t="s">
        <v>126</v>
      </c>
      <c r="Y541" s="97" t="s">
        <v>126</v>
      </c>
      <c r="Z541" s="95" t="s">
        <v>126</v>
      </c>
      <c r="AA541" s="98" t="s">
        <v>126</v>
      </c>
    </row>
    <row r="542" spans="1:27" s="61" customFormat="1" ht="12" x14ac:dyDescent="0.25">
      <c r="A542" s="153">
        <v>56</v>
      </c>
      <c r="B542" s="153">
        <v>48</v>
      </c>
      <c r="C542" s="153">
        <v>4</v>
      </c>
      <c r="D542" s="153">
        <v>47</v>
      </c>
      <c r="E542" s="31" t="s">
        <v>89</v>
      </c>
      <c r="F542" s="91">
        <v>-0.27305727527296142</v>
      </c>
      <c r="G542" s="91">
        <v>8.6825984788081456E-2</v>
      </c>
      <c r="H542" s="91">
        <v>0.18983912036889805</v>
      </c>
      <c r="I542" s="91" t="s">
        <v>126</v>
      </c>
      <c r="J542" s="91">
        <v>-0.1646149724298851</v>
      </c>
      <c r="K542" s="91">
        <v>0.36846540886336765</v>
      </c>
      <c r="L542" s="249">
        <v>-8.8488961176138026E-2</v>
      </c>
      <c r="M542" s="250"/>
      <c r="N542" s="41" t="s">
        <v>89</v>
      </c>
      <c r="O542" s="99">
        <v>-0.58869687637111756</v>
      </c>
      <c r="P542" s="100">
        <v>0.61140381861238668</v>
      </c>
      <c r="Q542" s="99">
        <v>0.58021694914817612</v>
      </c>
      <c r="R542" s="100" t="s">
        <v>126</v>
      </c>
      <c r="S542" s="101">
        <v>0.42485064190445931</v>
      </c>
      <c r="T542" s="250"/>
      <c r="U542" s="250"/>
      <c r="V542" s="41" t="s">
        <v>89</v>
      </c>
      <c r="W542" s="99" t="s">
        <v>126</v>
      </c>
      <c r="X542" s="100" t="s">
        <v>126</v>
      </c>
      <c r="Y542" s="99">
        <v>0.11753375947509492</v>
      </c>
      <c r="Z542" s="100">
        <v>-0.32599106426078417</v>
      </c>
      <c r="AA542" s="101">
        <v>3.2377614439305313E-2</v>
      </c>
    </row>
    <row r="543" spans="1:27" x14ac:dyDescent="0.2">
      <c r="A543" s="114">
        <v>7</v>
      </c>
      <c r="B543" s="114">
        <v>45</v>
      </c>
      <c r="C543" s="114">
        <v>5</v>
      </c>
      <c r="D543" s="114">
        <v>7</v>
      </c>
      <c r="E543" s="34" t="s">
        <v>15</v>
      </c>
      <c r="F543" s="89">
        <v>-0.22497061518745298</v>
      </c>
      <c r="G543" s="89">
        <v>-0.16647655117041826</v>
      </c>
      <c r="H543" s="89">
        <v>-2.1178943849678999E-3</v>
      </c>
      <c r="I543" s="89" t="s">
        <v>126</v>
      </c>
      <c r="J543" s="89">
        <v>5.4564030579232536E-2</v>
      </c>
      <c r="K543" s="89">
        <v>9.6224756879319751E-2</v>
      </c>
      <c r="L543" s="90">
        <v>-4.9510402273227005E-2</v>
      </c>
      <c r="M543" s="39"/>
      <c r="N543" s="34" t="s">
        <v>15</v>
      </c>
      <c r="O543" s="104">
        <v>-0.58869687637111756</v>
      </c>
      <c r="P543" s="89">
        <v>1.59167847379197</v>
      </c>
      <c r="Q543" s="104">
        <v>0.92955376725915051</v>
      </c>
      <c r="R543" s="93" t="s">
        <v>126</v>
      </c>
      <c r="S543" s="94">
        <v>0.69230122828082141</v>
      </c>
      <c r="T543" s="39"/>
      <c r="V543" s="34" t="s">
        <v>15</v>
      </c>
      <c r="W543" s="104" t="s">
        <v>126</v>
      </c>
      <c r="X543" s="89" t="s">
        <v>126</v>
      </c>
      <c r="Y543" s="104">
        <v>0.19609801655276415</v>
      </c>
      <c r="Z543" s="93">
        <v>-0.1838449644239295</v>
      </c>
      <c r="AA543" s="94">
        <v>0.18256550122430215</v>
      </c>
    </row>
    <row r="544" spans="1:27" x14ac:dyDescent="0.2">
      <c r="A544" s="114">
        <v>18</v>
      </c>
      <c r="B544" s="114">
        <v>46</v>
      </c>
      <c r="C544" s="114">
        <v>6</v>
      </c>
      <c r="D544" s="114">
        <v>18</v>
      </c>
      <c r="E544" s="34" t="s">
        <v>16</v>
      </c>
      <c r="F544" s="89">
        <v>-0.42430425700567787</v>
      </c>
      <c r="G544" s="89">
        <v>0.85698079579625097</v>
      </c>
      <c r="H544" s="89">
        <v>0.31068140590039106</v>
      </c>
      <c r="I544" s="89" t="s">
        <v>126</v>
      </c>
      <c r="J544" s="89">
        <v>-0.37174755634296486</v>
      </c>
      <c r="K544" s="89">
        <v>2.596238071376689</v>
      </c>
      <c r="L544" s="90">
        <v>-0.15118805882072572</v>
      </c>
      <c r="M544" s="39"/>
      <c r="N544" s="34" t="s">
        <v>16</v>
      </c>
      <c r="O544" s="92" t="s">
        <v>126</v>
      </c>
      <c r="P544" s="89">
        <v>-8.6463218821054788E-2</v>
      </c>
      <c r="Q544" s="104">
        <v>-2.6791151589017792E-2</v>
      </c>
      <c r="R544" s="93" t="s">
        <v>126</v>
      </c>
      <c r="S544" s="94">
        <v>-6.0278760064131576E-2</v>
      </c>
      <c r="T544" s="39"/>
      <c r="V544" s="34" t="s">
        <v>16</v>
      </c>
      <c r="W544" s="92" t="s">
        <v>126</v>
      </c>
      <c r="X544" s="89" t="s">
        <v>126</v>
      </c>
      <c r="Y544" s="104">
        <v>0.14507957734938337</v>
      </c>
      <c r="Z544" s="93">
        <v>-0.42521938677951632</v>
      </c>
      <c r="AA544" s="94">
        <v>-1.7166417096608155E-2</v>
      </c>
    </row>
    <row r="545" spans="1:27" x14ac:dyDescent="0.2">
      <c r="A545" s="114">
        <v>37</v>
      </c>
      <c r="B545" s="114">
        <v>47</v>
      </c>
      <c r="C545" s="114">
        <v>7</v>
      </c>
      <c r="D545" s="114">
        <v>37</v>
      </c>
      <c r="E545" s="34" t="s">
        <v>17</v>
      </c>
      <c r="F545" s="89">
        <v>-0.1876900567192562</v>
      </c>
      <c r="G545" s="89">
        <v>2.2476514509475285</v>
      </c>
      <c r="H545" s="89">
        <v>0.83578997543250222</v>
      </c>
      <c r="I545" s="89" t="s">
        <v>126</v>
      </c>
      <c r="J545" s="89">
        <v>-0.14053105717194914</v>
      </c>
      <c r="K545" s="89">
        <v>-0.1071406401720163</v>
      </c>
      <c r="L545" s="90">
        <v>-8.2256509768225627E-2</v>
      </c>
      <c r="M545" s="39"/>
      <c r="N545" s="34" t="s">
        <v>17</v>
      </c>
      <c r="O545" s="92" t="s">
        <v>126</v>
      </c>
      <c r="P545" s="89">
        <v>0.80508320838753167</v>
      </c>
      <c r="Q545" s="92">
        <v>0.18917557548854402</v>
      </c>
      <c r="R545" s="93" t="s">
        <v>126</v>
      </c>
      <c r="S545" s="94">
        <v>0.6296699491464044</v>
      </c>
      <c r="T545" s="39"/>
      <c r="V545" s="34" t="s">
        <v>17</v>
      </c>
      <c r="W545" s="92" t="s">
        <v>126</v>
      </c>
      <c r="X545" s="89" t="s">
        <v>126</v>
      </c>
      <c r="Y545" s="92">
        <v>-0.13010810369258219</v>
      </c>
      <c r="Z545" s="93">
        <v>-0.22973793586015245</v>
      </c>
      <c r="AA545" s="94">
        <v>-0.15135966740255191</v>
      </c>
    </row>
    <row r="546" spans="1:27" ht="12" x14ac:dyDescent="0.25">
      <c r="A546" s="114">
        <v>61</v>
      </c>
      <c r="B546" s="114">
        <v>61</v>
      </c>
      <c r="C546" s="114">
        <v>8</v>
      </c>
      <c r="D546" s="114">
        <v>61</v>
      </c>
      <c r="E546" s="38"/>
      <c r="F546" s="95" t="s">
        <v>126</v>
      </c>
      <c r="G546" s="95" t="s">
        <v>126</v>
      </c>
      <c r="H546" s="95" t="s">
        <v>126</v>
      </c>
      <c r="I546" s="95" t="s">
        <v>126</v>
      </c>
      <c r="J546" s="95" t="s">
        <v>126</v>
      </c>
      <c r="K546" s="95" t="s">
        <v>126</v>
      </c>
      <c r="L546" s="96" t="s">
        <v>126</v>
      </c>
      <c r="M546" s="39"/>
      <c r="N546" s="38"/>
      <c r="O546" s="97" t="s">
        <v>126</v>
      </c>
      <c r="P546" s="95" t="s">
        <v>126</v>
      </c>
      <c r="Q546" s="97" t="s">
        <v>126</v>
      </c>
      <c r="R546" s="95" t="s">
        <v>126</v>
      </c>
      <c r="S546" s="98" t="s">
        <v>126</v>
      </c>
      <c r="T546" s="39"/>
      <c r="V546" s="38"/>
      <c r="W546" s="97" t="s">
        <v>126</v>
      </c>
      <c r="X546" s="95" t="s">
        <v>126</v>
      </c>
      <c r="Y546" s="97" t="s">
        <v>126</v>
      </c>
      <c r="Z546" s="95" t="s">
        <v>126</v>
      </c>
      <c r="AA546" s="98" t="s">
        <v>126</v>
      </c>
    </row>
    <row r="547" spans="1:27" s="61" customFormat="1" ht="12" x14ac:dyDescent="0.25">
      <c r="A547" s="153">
        <v>50</v>
      </c>
      <c r="B547" s="153">
        <v>20</v>
      </c>
      <c r="C547" s="153">
        <v>9</v>
      </c>
      <c r="D547" s="153">
        <v>48</v>
      </c>
      <c r="E547" s="31" t="s">
        <v>88</v>
      </c>
      <c r="F547" s="91">
        <v>-3.1203624992942158E-2</v>
      </c>
      <c r="G547" s="91">
        <v>-0.14790208013671768</v>
      </c>
      <c r="H547" s="91">
        <v>0.12830041076831367</v>
      </c>
      <c r="I547" s="91" t="s">
        <v>126</v>
      </c>
      <c r="J547" s="91">
        <v>9.1786529496048708E-2</v>
      </c>
      <c r="K547" s="91">
        <v>2.8510432339084382</v>
      </c>
      <c r="L547" s="249">
        <v>5.4803926049494134E-2</v>
      </c>
      <c r="M547" s="250"/>
      <c r="N547" s="41" t="s">
        <v>88</v>
      </c>
      <c r="O547" s="99">
        <v>2.5136350519003212</v>
      </c>
      <c r="P547" s="100">
        <v>0.20800410876408448</v>
      </c>
      <c r="Q547" s="99">
        <v>0.74102304913414119</v>
      </c>
      <c r="R547" s="100" t="s">
        <v>126</v>
      </c>
      <c r="S547" s="101">
        <v>0.34163022473419291</v>
      </c>
      <c r="T547" s="250"/>
      <c r="U547" s="250"/>
      <c r="V547" s="41" t="s">
        <v>88</v>
      </c>
      <c r="W547" s="99" t="s">
        <v>126</v>
      </c>
      <c r="X547" s="100" t="s">
        <v>126</v>
      </c>
      <c r="Y547" s="99">
        <v>-0.33235568764538703</v>
      </c>
      <c r="Z547" s="100">
        <v>-0.14179226134853207</v>
      </c>
      <c r="AA547" s="101">
        <v>-0.31158192812363494</v>
      </c>
    </row>
    <row r="548" spans="1:27" x14ac:dyDescent="0.2">
      <c r="A548" s="114">
        <v>1</v>
      </c>
      <c r="B548" s="114">
        <v>17</v>
      </c>
      <c r="C548" s="114">
        <v>10</v>
      </c>
      <c r="D548" s="114">
        <v>1</v>
      </c>
      <c r="E548" s="34" t="s">
        <v>18</v>
      </c>
      <c r="F548" s="89">
        <v>-0.49920918152805194</v>
      </c>
      <c r="G548" s="89">
        <v>0.27866769251711876</v>
      </c>
      <c r="H548" s="89">
        <v>0.67019825706104408</v>
      </c>
      <c r="I548" s="89" t="s">
        <v>126</v>
      </c>
      <c r="J548" s="89">
        <v>-1.598682785005634E-3</v>
      </c>
      <c r="K548" s="89" t="s">
        <v>126</v>
      </c>
      <c r="L548" s="90">
        <v>-0.13864463460544407</v>
      </c>
      <c r="M548" s="39"/>
      <c r="N548" s="34" t="s">
        <v>18</v>
      </c>
      <c r="O548" s="104">
        <v>2.4983980648464494</v>
      </c>
      <c r="P548" s="89">
        <v>0.54629847918336449</v>
      </c>
      <c r="Q548" s="104">
        <v>0.21536080442358152</v>
      </c>
      <c r="R548" s="89" t="s">
        <v>126</v>
      </c>
      <c r="S548" s="94">
        <v>0.67836909792545752</v>
      </c>
      <c r="T548" s="39"/>
      <c r="V548" s="34" t="s">
        <v>18</v>
      </c>
      <c r="W548" s="104" t="s">
        <v>126</v>
      </c>
      <c r="X548" s="89" t="s">
        <v>126</v>
      </c>
      <c r="Y548" s="104">
        <v>-7.4649098597756036E-2</v>
      </c>
      <c r="Z548" s="89">
        <v>-0.68785072397068847</v>
      </c>
      <c r="AA548" s="94">
        <v>-0.18640267098398511</v>
      </c>
    </row>
    <row r="549" spans="1:27" x14ac:dyDescent="0.2">
      <c r="A549" s="114">
        <v>17</v>
      </c>
      <c r="B549" s="114">
        <v>18</v>
      </c>
      <c r="C549" s="114">
        <v>11</v>
      </c>
      <c r="D549" s="114">
        <v>17</v>
      </c>
      <c r="E549" s="34" t="s">
        <v>19</v>
      </c>
      <c r="F549" s="89">
        <v>-0.20514877905528839</v>
      </c>
      <c r="G549" s="89">
        <v>0.22473796581674721</v>
      </c>
      <c r="H549" s="89">
        <v>0.14444864001380142</v>
      </c>
      <c r="I549" s="89" t="s">
        <v>126</v>
      </c>
      <c r="J549" s="89">
        <v>-0.1046032852716291</v>
      </c>
      <c r="K549" s="89">
        <v>17.889629771357686</v>
      </c>
      <c r="L549" s="90">
        <v>-9.6803721771833939E-2</v>
      </c>
      <c r="M549" s="90"/>
      <c r="N549" s="34" t="s">
        <v>19</v>
      </c>
      <c r="O549" s="92" t="s">
        <v>126</v>
      </c>
      <c r="P549" s="89">
        <v>0.26590565463788507</v>
      </c>
      <c r="Q549" s="104">
        <v>-0.76062263862238533</v>
      </c>
      <c r="R549" s="93" t="s">
        <v>126</v>
      </c>
      <c r="S549" s="109">
        <v>-6.8581503057240978E-2</v>
      </c>
      <c r="T549" s="39"/>
      <c r="V549" s="34" t="s">
        <v>19</v>
      </c>
      <c r="W549" s="92" t="s">
        <v>126</v>
      </c>
      <c r="X549" s="89" t="s">
        <v>126</v>
      </c>
      <c r="Y549" s="104">
        <v>-0.55655961236715035</v>
      </c>
      <c r="Z549" s="93">
        <v>-0.6597455236415416</v>
      </c>
      <c r="AA549" s="109">
        <v>-0.56990503343150223</v>
      </c>
    </row>
    <row r="550" spans="1:27" x14ac:dyDescent="0.2">
      <c r="A550" s="114">
        <v>23</v>
      </c>
      <c r="B550" s="114">
        <v>19</v>
      </c>
      <c r="C550" s="114">
        <v>12</v>
      </c>
      <c r="D550" s="114">
        <v>23</v>
      </c>
      <c r="E550" s="34" t="s">
        <v>20</v>
      </c>
      <c r="F550" s="89">
        <v>0.46825579223168678</v>
      </c>
      <c r="G550" s="89">
        <v>-0.41707570785438419</v>
      </c>
      <c r="H550" s="89">
        <v>-0.11191307106861115</v>
      </c>
      <c r="I550" s="89" t="s">
        <v>126</v>
      </c>
      <c r="J550" s="89">
        <v>0.23210426188514166</v>
      </c>
      <c r="K550" s="89">
        <v>1.112826488473277</v>
      </c>
      <c r="L550" s="90">
        <v>0.24546204931447813</v>
      </c>
      <c r="M550" s="39"/>
      <c r="N550" s="34" t="s">
        <v>20</v>
      </c>
      <c r="O550" s="92" t="s">
        <v>126</v>
      </c>
      <c r="P550" s="89">
        <v>0.10875566499585299</v>
      </c>
      <c r="Q550" s="92">
        <v>4.4945089931371403</v>
      </c>
      <c r="R550" s="93" t="s">
        <v>126</v>
      </c>
      <c r="S550" s="94">
        <v>0.67592077132744</v>
      </c>
      <c r="T550" s="39"/>
      <c r="V550" s="34" t="s">
        <v>20</v>
      </c>
      <c r="W550" s="92" t="s">
        <v>126</v>
      </c>
      <c r="X550" s="89" t="s">
        <v>126</v>
      </c>
      <c r="Y550" s="92">
        <v>-0.30151427618157955</v>
      </c>
      <c r="Z550" s="93">
        <v>0.24557641394586249</v>
      </c>
      <c r="AA550" s="94">
        <v>-0.25132511844841021</v>
      </c>
    </row>
    <row r="551" spans="1:27" ht="12" x14ac:dyDescent="0.25">
      <c r="A551" s="114">
        <v>62</v>
      </c>
      <c r="B551" s="114">
        <v>62</v>
      </c>
      <c r="C551" s="114">
        <v>13</v>
      </c>
      <c r="D551" s="114">
        <v>62</v>
      </c>
      <c r="E551" s="38"/>
      <c r="F551" s="95" t="s">
        <v>126</v>
      </c>
      <c r="G551" s="95" t="s">
        <v>126</v>
      </c>
      <c r="H551" s="95" t="s">
        <v>126</v>
      </c>
      <c r="I551" s="95" t="s">
        <v>126</v>
      </c>
      <c r="J551" s="95" t="s">
        <v>126</v>
      </c>
      <c r="K551" s="95" t="s">
        <v>126</v>
      </c>
      <c r="L551" s="96" t="s">
        <v>126</v>
      </c>
      <c r="M551" s="39"/>
      <c r="N551" s="38"/>
      <c r="O551" s="106" t="s">
        <v>126</v>
      </c>
      <c r="P551" s="107" t="s">
        <v>126</v>
      </c>
      <c r="Q551" s="106" t="s">
        <v>126</v>
      </c>
      <c r="R551" s="107" t="s">
        <v>126</v>
      </c>
      <c r="S551" s="108" t="s">
        <v>126</v>
      </c>
      <c r="T551" s="39"/>
      <c r="V551" s="38"/>
      <c r="W551" s="106" t="s">
        <v>126</v>
      </c>
      <c r="X551" s="107" t="s">
        <v>126</v>
      </c>
      <c r="Y551" s="106" t="s">
        <v>126</v>
      </c>
      <c r="Z551" s="107" t="s">
        <v>126</v>
      </c>
      <c r="AA551" s="108" t="s">
        <v>126</v>
      </c>
    </row>
    <row r="552" spans="1:27" s="61" customFormat="1" ht="12" x14ac:dyDescent="0.25">
      <c r="A552" s="153">
        <v>51</v>
      </c>
      <c r="B552" s="153">
        <v>25</v>
      </c>
      <c r="C552" s="153">
        <v>14</v>
      </c>
      <c r="D552" s="153">
        <v>49</v>
      </c>
      <c r="E552" s="31" t="s">
        <v>87</v>
      </c>
      <c r="F552" s="91">
        <v>0.2843366030283534</v>
      </c>
      <c r="G552" s="91">
        <v>-0.10624606673385251</v>
      </c>
      <c r="H552" s="91">
        <v>0.89524533534804673</v>
      </c>
      <c r="I552" s="91" t="s">
        <v>126</v>
      </c>
      <c r="J552" s="91">
        <v>-5.7361931537004418E-3</v>
      </c>
      <c r="K552" s="91">
        <v>0.40357289738818802</v>
      </c>
      <c r="L552" s="249">
        <v>7.3145512624129383E-2</v>
      </c>
      <c r="M552" s="250"/>
      <c r="N552" s="41" t="s">
        <v>87</v>
      </c>
      <c r="O552" s="99">
        <v>-0.146209329540265</v>
      </c>
      <c r="P552" s="100">
        <v>0.47625680619116206</v>
      </c>
      <c r="Q552" s="99">
        <v>-0.21690510446299349</v>
      </c>
      <c r="R552" s="100">
        <v>6.4074260809253714E-2</v>
      </c>
      <c r="S552" s="101">
        <v>1.1796645278747464E-2</v>
      </c>
      <c r="T552" s="250"/>
      <c r="U552" s="250"/>
      <c r="V552" s="41" t="s">
        <v>87</v>
      </c>
      <c r="W552" s="99">
        <v>-0.23325421569105065</v>
      </c>
      <c r="X552" s="100">
        <v>-0.28534110196819695</v>
      </c>
      <c r="Y552" s="99">
        <v>-6.1662837835742779E-2</v>
      </c>
      <c r="Z552" s="100">
        <v>1.4032043595476384E-2</v>
      </c>
      <c r="AA552" s="101">
        <v>-5.8335428736441819E-2</v>
      </c>
    </row>
    <row r="553" spans="1:27" x14ac:dyDescent="0.2">
      <c r="A553" s="114">
        <v>5</v>
      </c>
      <c r="B553" s="114">
        <v>21</v>
      </c>
      <c r="C553" s="114">
        <v>15</v>
      </c>
      <c r="D553" s="114">
        <v>5</v>
      </c>
      <c r="E553" s="34" t="s">
        <v>21</v>
      </c>
      <c r="F553" s="89">
        <v>-0.20862563756751584</v>
      </c>
      <c r="G553" s="89">
        <v>0.48070015745746719</v>
      </c>
      <c r="H553" s="89">
        <v>0.60002023028450235</v>
      </c>
      <c r="I553" s="89" t="s">
        <v>126</v>
      </c>
      <c r="J553" s="89">
        <v>0.32099732685234605</v>
      </c>
      <c r="K553" s="89">
        <v>0.6262647898742979</v>
      </c>
      <c r="L553" s="90">
        <v>0.22584888351111387</v>
      </c>
      <c r="M553" s="39"/>
      <c r="N553" s="34" t="s">
        <v>21</v>
      </c>
      <c r="O553" s="92" t="s">
        <v>126</v>
      </c>
      <c r="P553" s="89">
        <v>-9.9183610871245165E-4</v>
      </c>
      <c r="Q553" s="92">
        <v>1.1327317359267379</v>
      </c>
      <c r="R553" s="93" t="s">
        <v>126</v>
      </c>
      <c r="S553" s="94">
        <v>0.16132788680286625</v>
      </c>
      <c r="T553" s="39"/>
      <c r="V553" s="34" t="s">
        <v>21</v>
      </c>
      <c r="W553" s="92" t="s">
        <v>126</v>
      </c>
      <c r="X553" s="89">
        <v>-0.16149251311091151</v>
      </c>
      <c r="Y553" s="92">
        <v>0.14896489261633783</v>
      </c>
      <c r="Z553" s="93">
        <v>4.5688440809255271E-2</v>
      </c>
      <c r="AA553" s="94">
        <v>0.12664753410432561</v>
      </c>
    </row>
    <row r="554" spans="1:27" x14ac:dyDescent="0.2">
      <c r="A554" s="114">
        <v>22</v>
      </c>
      <c r="B554" s="114">
        <v>22</v>
      </c>
      <c r="C554" s="114">
        <v>16</v>
      </c>
      <c r="D554" s="114">
        <v>22</v>
      </c>
      <c r="E554" s="34" t="s">
        <v>22</v>
      </c>
      <c r="F554" s="89">
        <v>0.85877507777312756</v>
      </c>
      <c r="G554" s="89">
        <v>0.92532232662636815</v>
      </c>
      <c r="H554" s="89">
        <v>1.3794611734955806</v>
      </c>
      <c r="I554" s="89" t="s">
        <v>126</v>
      </c>
      <c r="J554" s="89">
        <v>-0.20047897525946301</v>
      </c>
      <c r="K554" s="89">
        <v>2.554388978733606</v>
      </c>
      <c r="L554" s="90">
        <v>0.11914992884400366</v>
      </c>
      <c r="M554" s="39"/>
      <c r="N554" s="34" t="s">
        <v>22</v>
      </c>
      <c r="O554" s="92">
        <v>-0.56074731325078986</v>
      </c>
      <c r="P554" s="89">
        <v>1.4058923960026624</v>
      </c>
      <c r="Q554" s="104">
        <v>0.39612432539875608</v>
      </c>
      <c r="R554" s="93">
        <v>-0.95810557408337971</v>
      </c>
      <c r="S554" s="94">
        <v>0.6416200333126898</v>
      </c>
      <c r="T554" s="39"/>
      <c r="V554" s="34" t="s">
        <v>22</v>
      </c>
      <c r="W554" s="92" t="s">
        <v>126</v>
      </c>
      <c r="X554" s="89">
        <v>-1</v>
      </c>
      <c r="Y554" s="104">
        <v>-0.22718188579274456</v>
      </c>
      <c r="Z554" s="93">
        <v>0.40142012726891307</v>
      </c>
      <c r="AA554" s="94">
        <v>-9.8962430707865257E-2</v>
      </c>
    </row>
    <row r="555" spans="1:27" x14ac:dyDescent="0.2">
      <c r="A555" s="114">
        <v>25</v>
      </c>
      <c r="B555" s="114">
        <v>23</v>
      </c>
      <c r="C555" s="114">
        <v>17</v>
      </c>
      <c r="D555" s="114">
        <v>25</v>
      </c>
      <c r="E555" s="34" t="s">
        <v>23</v>
      </c>
      <c r="F555" s="89">
        <v>0.56883647443883012</v>
      </c>
      <c r="G555" s="89">
        <v>-0.25592759905756446</v>
      </c>
      <c r="H555" s="89">
        <v>0.79347752569845764</v>
      </c>
      <c r="I555" s="89" t="s">
        <v>126</v>
      </c>
      <c r="J555" s="89">
        <v>0.1575116272782755</v>
      </c>
      <c r="K555" s="89">
        <v>0.1961635909990167</v>
      </c>
      <c r="L555" s="90">
        <v>3.898625580500692E-5</v>
      </c>
      <c r="M555" s="39"/>
      <c r="N555" s="34" t="s">
        <v>23</v>
      </c>
      <c r="O555" s="104">
        <v>-0.41927051578921704</v>
      </c>
      <c r="P555" s="89">
        <v>0.96478302340969924</v>
      </c>
      <c r="Q555" s="92">
        <v>-0.31177022695582712</v>
      </c>
      <c r="R555" s="93">
        <v>-7.6581156835704545E-2</v>
      </c>
      <c r="S555" s="109">
        <v>-7.013765865371524E-2</v>
      </c>
      <c r="T555" s="39"/>
      <c r="V555" s="34" t="s">
        <v>23</v>
      </c>
      <c r="W555" s="104">
        <v>-0.23325421569105065</v>
      </c>
      <c r="X555" s="89">
        <v>-0.27839017070305749</v>
      </c>
      <c r="Y555" s="92">
        <v>-0.42333206650328525</v>
      </c>
      <c r="Z555" s="93">
        <v>-0.69279464333878671</v>
      </c>
      <c r="AA555" s="109">
        <v>-0.42895081167256122</v>
      </c>
    </row>
    <row r="556" spans="1:27" x14ac:dyDescent="0.2">
      <c r="A556" s="114">
        <v>44</v>
      </c>
      <c r="B556" s="114">
        <v>24</v>
      </c>
      <c r="C556" s="114">
        <v>18</v>
      </c>
      <c r="D556" s="114">
        <v>44</v>
      </c>
      <c r="E556" s="34" t="s">
        <v>24</v>
      </c>
      <c r="F556" s="89">
        <v>-0.26421745317600631</v>
      </c>
      <c r="G556" s="89">
        <v>-3.9069314793373722E-2</v>
      </c>
      <c r="H556" s="89">
        <v>1.1484057600661637</v>
      </c>
      <c r="I556" s="89" t="s">
        <v>126</v>
      </c>
      <c r="J556" s="89">
        <v>-0.15451705386855774</v>
      </c>
      <c r="K556" s="89">
        <v>0.18490407040647527</v>
      </c>
      <c r="L556" s="90">
        <v>-7.675061673637551E-2</v>
      </c>
      <c r="M556" s="39"/>
      <c r="N556" s="34" t="s">
        <v>24</v>
      </c>
      <c r="O556" s="92">
        <v>0.1380233047043864</v>
      </c>
      <c r="P556" s="89">
        <v>-6.8808415323977634E-3</v>
      </c>
      <c r="Q556" s="92">
        <v>-0.28876783688779395</v>
      </c>
      <c r="R556" s="93">
        <v>5.9798728045881822</v>
      </c>
      <c r="S556" s="109">
        <v>-0.11763227290693967</v>
      </c>
      <c r="T556" s="39"/>
      <c r="V556" s="34" t="s">
        <v>24</v>
      </c>
      <c r="W556" s="92" t="s">
        <v>126</v>
      </c>
      <c r="X556" s="89" t="s">
        <v>126</v>
      </c>
      <c r="Y556" s="92">
        <v>0.12880916980720269</v>
      </c>
      <c r="Z556" s="93">
        <v>0.29793188319330288</v>
      </c>
      <c r="AA556" s="109">
        <v>0.14657245981034417</v>
      </c>
    </row>
    <row r="557" spans="1:27" ht="12" x14ac:dyDescent="0.25">
      <c r="A557" s="114">
        <v>63</v>
      </c>
      <c r="B557" s="114">
        <v>63</v>
      </c>
      <c r="C557" s="114">
        <v>19</v>
      </c>
      <c r="D557" s="114">
        <v>63</v>
      </c>
      <c r="E557" s="38"/>
      <c r="F557" s="95" t="s">
        <v>126</v>
      </c>
      <c r="G557" s="95" t="s">
        <v>126</v>
      </c>
      <c r="H557" s="95" t="s">
        <v>126</v>
      </c>
      <c r="I557" s="95" t="s">
        <v>126</v>
      </c>
      <c r="J557" s="95" t="s">
        <v>126</v>
      </c>
      <c r="K557" s="95" t="s">
        <v>126</v>
      </c>
      <c r="L557" s="96" t="s">
        <v>126</v>
      </c>
      <c r="M557" s="39"/>
      <c r="N557" s="31"/>
      <c r="O557" s="97" t="s">
        <v>126</v>
      </c>
      <c r="P557" s="95" t="s">
        <v>126</v>
      </c>
      <c r="Q557" s="97" t="s">
        <v>126</v>
      </c>
      <c r="R557" s="95" t="s">
        <v>126</v>
      </c>
      <c r="S557" s="98" t="s">
        <v>126</v>
      </c>
      <c r="T557" s="39"/>
      <c r="V557" s="31"/>
      <c r="W557" s="97" t="s">
        <v>126</v>
      </c>
      <c r="X557" s="95" t="s">
        <v>126</v>
      </c>
      <c r="Y557" s="97" t="s">
        <v>126</v>
      </c>
      <c r="Z557" s="95" t="s">
        <v>126</v>
      </c>
      <c r="AA557" s="98" t="s">
        <v>126</v>
      </c>
    </row>
    <row r="558" spans="1:27" s="61" customFormat="1" ht="12" x14ac:dyDescent="0.25">
      <c r="A558" s="153">
        <v>52</v>
      </c>
      <c r="B558" s="153">
        <v>29</v>
      </c>
      <c r="C558" s="153">
        <v>20</v>
      </c>
      <c r="D558" s="153">
        <v>50</v>
      </c>
      <c r="E558" s="31" t="s">
        <v>86</v>
      </c>
      <c r="F558" s="91">
        <v>-0.14186240581464327</v>
      </c>
      <c r="G558" s="91">
        <v>2.6290980130617925E-2</v>
      </c>
      <c r="H558" s="91">
        <v>0.26488013143481282</v>
      </c>
      <c r="I558" s="91" t="s">
        <v>126</v>
      </c>
      <c r="J558" s="91">
        <v>-0.11751655819835438</v>
      </c>
      <c r="K558" s="91">
        <v>-0.20513942720332556</v>
      </c>
      <c r="L558" s="249">
        <v>-7.4533188472836631E-2</v>
      </c>
      <c r="M558" s="250"/>
      <c r="N558" s="41" t="s">
        <v>86</v>
      </c>
      <c r="O558" s="99">
        <v>1.3573923882227446E-2</v>
      </c>
      <c r="P558" s="100">
        <v>0.64413236156304388</v>
      </c>
      <c r="Q558" s="99">
        <v>0.2369934636685771</v>
      </c>
      <c r="R558" s="100">
        <v>0.52483482577343032</v>
      </c>
      <c r="S558" s="101">
        <v>0.34624610612502216</v>
      </c>
      <c r="T558" s="250"/>
      <c r="U558" s="250"/>
      <c r="V558" s="41" t="s">
        <v>86</v>
      </c>
      <c r="W558" s="99" t="s">
        <v>126</v>
      </c>
      <c r="X558" s="100">
        <v>0.94896409699097073</v>
      </c>
      <c r="Y558" s="99">
        <v>-0.18042509026334896</v>
      </c>
      <c r="Z558" s="100">
        <v>-0.30465264238463607</v>
      </c>
      <c r="AA558" s="101">
        <v>-0.19284920658671778</v>
      </c>
    </row>
    <row r="559" spans="1:27" x14ac:dyDescent="0.2">
      <c r="A559" s="114">
        <v>2</v>
      </c>
      <c r="B559" s="114">
        <v>26</v>
      </c>
      <c r="C559" s="114">
        <v>21</v>
      </c>
      <c r="D559" s="114">
        <v>2</v>
      </c>
      <c r="E559" s="34" t="s">
        <v>25</v>
      </c>
      <c r="F559" s="89">
        <v>-0.52879657762789345</v>
      </c>
      <c r="G559" s="89">
        <v>0.24259106422548093</v>
      </c>
      <c r="H559" s="89">
        <v>5.0151241465755003E-2</v>
      </c>
      <c r="I559" s="89" t="s">
        <v>126</v>
      </c>
      <c r="J559" s="89">
        <v>-0.10414908770694109</v>
      </c>
      <c r="K559" s="89">
        <v>5.102264720700056E-2</v>
      </c>
      <c r="L559" s="90">
        <v>-3.14323633587138E-2</v>
      </c>
      <c r="M559" s="39"/>
      <c r="N559" s="34" t="s">
        <v>25</v>
      </c>
      <c r="O559" s="104">
        <v>2.5036447509411581</v>
      </c>
      <c r="P559" s="89">
        <v>0.2053925930428806</v>
      </c>
      <c r="Q559" s="104">
        <v>1.7055856298884891</v>
      </c>
      <c r="R559" s="93">
        <v>-0.3449745621364988</v>
      </c>
      <c r="S559" s="109">
        <v>0.7252184825790946</v>
      </c>
      <c r="T559" s="39"/>
      <c r="V559" s="34" t="s">
        <v>25</v>
      </c>
      <c r="W559" s="104" t="s">
        <v>126</v>
      </c>
      <c r="X559" s="89" t="s">
        <v>126</v>
      </c>
      <c r="Y559" s="104">
        <v>-0.27717466424528336</v>
      </c>
      <c r="Z559" s="93">
        <v>-0.43513106572843741</v>
      </c>
      <c r="AA559" s="109">
        <v>-0.31133389306737913</v>
      </c>
    </row>
    <row r="560" spans="1:27" x14ac:dyDescent="0.2">
      <c r="A560" s="114">
        <v>16</v>
      </c>
      <c r="B560" s="114">
        <v>27</v>
      </c>
      <c r="C560" s="114">
        <v>22</v>
      </c>
      <c r="D560" s="114">
        <v>16</v>
      </c>
      <c r="E560" s="34" t="s">
        <v>26</v>
      </c>
      <c r="F560" s="89">
        <v>-7.3690548690066193E-2</v>
      </c>
      <c r="G560" s="89">
        <v>-0.10741150728267401</v>
      </c>
      <c r="H560" s="89">
        <v>0.27720873468756002</v>
      </c>
      <c r="I560" s="89" t="s">
        <v>126</v>
      </c>
      <c r="J560" s="89">
        <v>-0.57959648113905193</v>
      </c>
      <c r="K560" s="89">
        <v>-0.22798753769374736</v>
      </c>
      <c r="L560" s="90">
        <v>-0.13837717305321218</v>
      </c>
      <c r="M560" s="39"/>
      <c r="N560" s="34" t="s">
        <v>26</v>
      </c>
      <c r="O560" s="104">
        <v>0.26914075090211997</v>
      </c>
      <c r="P560" s="89">
        <v>0.62371667745547477</v>
      </c>
      <c r="Q560" s="92">
        <v>-4.0596924122863975E-2</v>
      </c>
      <c r="R560" s="89">
        <v>0.51401320295694863</v>
      </c>
      <c r="S560" s="109">
        <v>0.23347854890395903</v>
      </c>
      <c r="T560" s="39"/>
      <c r="V560" s="34" t="s">
        <v>26</v>
      </c>
      <c r="W560" s="104" t="s">
        <v>126</v>
      </c>
      <c r="X560" s="89">
        <v>0.94896409699097073</v>
      </c>
      <c r="Y560" s="92">
        <v>-0.42703518043700883</v>
      </c>
      <c r="Z560" s="89">
        <v>0.3345322498851695</v>
      </c>
      <c r="AA560" s="109">
        <v>-0.39242746563778286</v>
      </c>
    </row>
    <row r="561" spans="1:27" x14ac:dyDescent="0.2">
      <c r="A561" s="114">
        <v>30</v>
      </c>
      <c r="B561" s="114">
        <v>28</v>
      </c>
      <c r="C561" s="114">
        <v>23</v>
      </c>
      <c r="D561" s="114">
        <v>30</v>
      </c>
      <c r="E561" s="34" t="s">
        <v>27</v>
      </c>
      <c r="F561" s="89">
        <v>0.13483050839546684</v>
      </c>
      <c r="G561" s="89">
        <v>7.3361468441687006E-2</v>
      </c>
      <c r="H561" s="89">
        <v>0.27575471957342623</v>
      </c>
      <c r="I561" s="89" t="s">
        <v>126</v>
      </c>
      <c r="J561" s="89">
        <v>0.14458973574005962</v>
      </c>
      <c r="K561" s="89">
        <v>-0.40251429829054153</v>
      </c>
      <c r="L561" s="90">
        <v>-4.9149609488749801E-2</v>
      </c>
      <c r="M561" s="39"/>
      <c r="N561" s="34" t="s">
        <v>27</v>
      </c>
      <c r="O561" s="104">
        <v>-0.1813429405071546</v>
      </c>
      <c r="P561" s="89">
        <v>1.3025206818096278</v>
      </c>
      <c r="Q561" s="92">
        <v>-3.5389643088044709E-2</v>
      </c>
      <c r="R561" s="93">
        <v>0.90245090316485799</v>
      </c>
      <c r="S561" s="109">
        <v>0.27024980357527051</v>
      </c>
      <c r="T561" s="39"/>
      <c r="V561" s="34" t="s">
        <v>27</v>
      </c>
      <c r="W561" s="104" t="s">
        <v>126</v>
      </c>
      <c r="X561" s="89" t="s">
        <v>126</v>
      </c>
      <c r="Y561" s="92">
        <v>0.48439621324224369</v>
      </c>
      <c r="Z561" s="93">
        <v>0.24857047255478903</v>
      </c>
      <c r="AA561" s="109">
        <v>0.45274301908552572</v>
      </c>
    </row>
    <row r="562" spans="1:27" ht="12" x14ac:dyDescent="0.25">
      <c r="A562" s="114">
        <v>64</v>
      </c>
      <c r="B562" s="114">
        <v>64</v>
      </c>
      <c r="C562" s="114">
        <v>24</v>
      </c>
      <c r="D562" s="114">
        <v>64</v>
      </c>
      <c r="E562" s="38"/>
      <c r="F562" s="95" t="s">
        <v>126</v>
      </c>
      <c r="G562" s="95" t="s">
        <v>126</v>
      </c>
      <c r="H562" s="95" t="s">
        <v>126</v>
      </c>
      <c r="I562" s="95" t="s">
        <v>126</v>
      </c>
      <c r="J562" s="95" t="s">
        <v>126</v>
      </c>
      <c r="K562" s="95" t="s">
        <v>126</v>
      </c>
      <c r="L562" s="96" t="s">
        <v>126</v>
      </c>
      <c r="M562" s="39"/>
      <c r="N562" s="38"/>
      <c r="O562" s="106" t="s">
        <v>126</v>
      </c>
      <c r="P562" s="107" t="s">
        <v>126</v>
      </c>
      <c r="Q562" s="106" t="s">
        <v>126</v>
      </c>
      <c r="R562" s="107" t="s">
        <v>126</v>
      </c>
      <c r="S562" s="108" t="s">
        <v>126</v>
      </c>
      <c r="T562" s="39"/>
      <c r="V562" s="38"/>
      <c r="W562" s="106" t="s">
        <v>126</v>
      </c>
      <c r="X562" s="107" t="s">
        <v>126</v>
      </c>
      <c r="Y562" s="106" t="s">
        <v>126</v>
      </c>
      <c r="Z562" s="107" t="s">
        <v>126</v>
      </c>
      <c r="AA562" s="108" t="s">
        <v>126</v>
      </c>
    </row>
    <row r="563" spans="1:27" s="61" customFormat="1" ht="12" x14ac:dyDescent="0.25">
      <c r="A563" s="153">
        <v>57</v>
      </c>
      <c r="B563" s="153">
        <v>53</v>
      </c>
      <c r="C563" s="153">
        <v>25</v>
      </c>
      <c r="D563" s="153">
        <v>51</v>
      </c>
      <c r="E563" s="31" t="s">
        <v>85</v>
      </c>
      <c r="F563" s="91">
        <v>-0.17484524520930012</v>
      </c>
      <c r="G563" s="91">
        <v>0.14640802647978468</v>
      </c>
      <c r="H563" s="91">
        <v>3.8714758561497531E-2</v>
      </c>
      <c r="I563" s="91" t="s">
        <v>126</v>
      </c>
      <c r="J563" s="91">
        <v>-0.38068993418822639</v>
      </c>
      <c r="K563" s="91" t="s">
        <v>126</v>
      </c>
      <c r="L563" s="249">
        <v>-0.21952187995852612</v>
      </c>
      <c r="M563" s="250"/>
      <c r="N563" s="41" t="s">
        <v>85</v>
      </c>
      <c r="O563" s="99" t="s">
        <v>126</v>
      </c>
      <c r="P563" s="100">
        <v>1.2348241810876903E-2</v>
      </c>
      <c r="Q563" s="99">
        <v>0.20713861530776234</v>
      </c>
      <c r="R563" s="100" t="s">
        <v>126</v>
      </c>
      <c r="S563" s="101">
        <v>7.4455433890630696E-2</v>
      </c>
      <c r="T563" s="250"/>
      <c r="U563" s="250"/>
      <c r="V563" s="41" t="s">
        <v>85</v>
      </c>
      <c r="W563" s="99" t="s">
        <v>126</v>
      </c>
      <c r="X563" s="100" t="s">
        <v>126</v>
      </c>
      <c r="Y563" s="99">
        <v>0.1560141672124471</v>
      </c>
      <c r="Z563" s="100">
        <v>-0.27006370326151696</v>
      </c>
      <c r="AA563" s="101">
        <v>2.5284017351900001E-2</v>
      </c>
    </row>
    <row r="564" spans="1:27" x14ac:dyDescent="0.2">
      <c r="A564" s="114">
        <v>19</v>
      </c>
      <c r="B564" s="114">
        <v>49</v>
      </c>
      <c r="C564" s="114">
        <v>26</v>
      </c>
      <c r="D564" s="114">
        <v>19</v>
      </c>
      <c r="E564" s="34" t="s">
        <v>28</v>
      </c>
      <c r="F564" s="89">
        <v>-0.24597375564235657</v>
      </c>
      <c r="G564" s="89">
        <v>-0.37948308709757861</v>
      </c>
      <c r="H564" s="89">
        <v>0.25</v>
      </c>
      <c r="I564" s="89" t="s">
        <v>126</v>
      </c>
      <c r="J564" s="89">
        <v>-0.41058993423645362</v>
      </c>
      <c r="K564" s="89" t="s">
        <v>126</v>
      </c>
      <c r="L564" s="90">
        <v>-0.253412974774748</v>
      </c>
      <c r="M564" s="39"/>
      <c r="N564" s="34" t="s">
        <v>28</v>
      </c>
      <c r="O564" s="92" t="s">
        <v>126</v>
      </c>
      <c r="P564" s="93">
        <v>-1</v>
      </c>
      <c r="Q564" s="92">
        <v>-0.43466633727778203</v>
      </c>
      <c r="R564" s="93" t="s">
        <v>126</v>
      </c>
      <c r="S564" s="94">
        <v>-0.44375137546970822</v>
      </c>
      <c r="T564" s="39"/>
      <c r="V564" s="34" t="s">
        <v>28</v>
      </c>
      <c r="W564" s="92" t="s">
        <v>126</v>
      </c>
      <c r="X564" s="93" t="s">
        <v>126</v>
      </c>
      <c r="Y564" s="92">
        <v>-0.74185331647264352</v>
      </c>
      <c r="Z564" s="93">
        <v>-1</v>
      </c>
      <c r="AA564" s="94">
        <v>-0.74559335298505647</v>
      </c>
    </row>
    <row r="565" spans="1:27" x14ac:dyDescent="0.2">
      <c r="A565" s="114">
        <v>24</v>
      </c>
      <c r="B565" s="114">
        <v>50</v>
      </c>
      <c r="C565" s="114">
        <v>27</v>
      </c>
      <c r="D565" s="114">
        <v>24</v>
      </c>
      <c r="E565" s="34" t="s">
        <v>29</v>
      </c>
      <c r="F565" s="89">
        <v>3.6842546373553775E-2</v>
      </c>
      <c r="G565" s="89">
        <v>-0.63209973448365098</v>
      </c>
      <c r="H565" s="89">
        <v>0.65182755388940961</v>
      </c>
      <c r="I565" s="89" t="s">
        <v>126</v>
      </c>
      <c r="J565" s="89">
        <v>-0.55870616500700898</v>
      </c>
      <c r="K565" s="89" t="s">
        <v>126</v>
      </c>
      <c r="L565" s="90">
        <v>-0.17817061375008925</v>
      </c>
      <c r="M565" s="39"/>
      <c r="N565" s="34" t="s">
        <v>29</v>
      </c>
      <c r="O565" s="92" t="s">
        <v>126</v>
      </c>
      <c r="P565" s="89">
        <v>-0.9138692877774176</v>
      </c>
      <c r="Q565" s="92">
        <v>0.88476232353725415</v>
      </c>
      <c r="R565" s="93" t="s">
        <v>126</v>
      </c>
      <c r="S565" s="94">
        <v>-0.78395045300234822</v>
      </c>
      <c r="T565" s="39"/>
      <c r="V565" s="34" t="s">
        <v>29</v>
      </c>
      <c r="W565" s="92" t="s">
        <v>126</v>
      </c>
      <c r="X565" s="89" t="s">
        <v>126</v>
      </c>
      <c r="Y565" s="92">
        <v>-0.65087063665264466</v>
      </c>
      <c r="Z565" s="93">
        <v>-0.26938381694430913</v>
      </c>
      <c r="AA565" s="94">
        <v>-0.63810609016319253</v>
      </c>
    </row>
    <row r="566" spans="1:27" x14ac:dyDescent="0.2">
      <c r="A566" s="114">
        <v>26</v>
      </c>
      <c r="B566" s="114">
        <v>51</v>
      </c>
      <c r="C566" s="114">
        <v>28</v>
      </c>
      <c r="D566" s="114">
        <v>26</v>
      </c>
      <c r="E566" s="34" t="s">
        <v>30</v>
      </c>
      <c r="F566" s="89">
        <v>-0.1969696282045359</v>
      </c>
      <c r="G566" s="89">
        <v>-0.29454610074995236</v>
      </c>
      <c r="H566" s="89">
        <v>-0.31498411158758577</v>
      </c>
      <c r="I566" s="89" t="s">
        <v>126</v>
      </c>
      <c r="J566" s="89">
        <v>-0.9027117298568782</v>
      </c>
      <c r="K566" s="89" t="s">
        <v>126</v>
      </c>
      <c r="L566" s="90">
        <v>-0.26872822930642881</v>
      </c>
      <c r="M566" s="39"/>
      <c r="N566" s="34" t="s">
        <v>30</v>
      </c>
      <c r="O566" s="92" t="s">
        <v>126</v>
      </c>
      <c r="P566" s="93">
        <v>0.13709493075639401</v>
      </c>
      <c r="Q566" s="92">
        <v>3.1269179607548363</v>
      </c>
      <c r="R566" s="93" t="s">
        <v>126</v>
      </c>
      <c r="S566" s="94">
        <v>0.51449614256697807</v>
      </c>
      <c r="T566" s="39"/>
      <c r="V566" s="34" t="s">
        <v>30</v>
      </c>
      <c r="W566" s="92" t="s">
        <v>126</v>
      </c>
      <c r="X566" s="93" t="s">
        <v>126</v>
      </c>
      <c r="Y566" s="92">
        <v>0.41492972161112718</v>
      </c>
      <c r="Z566" s="93">
        <v>-0.26530731774717586</v>
      </c>
      <c r="AA566" s="94">
        <v>0.13976808135973418</v>
      </c>
    </row>
    <row r="567" spans="1:27" x14ac:dyDescent="0.2">
      <c r="A567" s="114">
        <v>43</v>
      </c>
      <c r="B567" s="114">
        <v>52</v>
      </c>
      <c r="C567" s="114">
        <v>29</v>
      </c>
      <c r="D567" s="114">
        <v>43</v>
      </c>
      <c r="E567" s="34" t="s">
        <v>31</v>
      </c>
      <c r="F567" s="89">
        <v>-0.31012174772326051</v>
      </c>
      <c r="G567" s="89">
        <v>0.75247359713440942</v>
      </c>
      <c r="H567" s="89">
        <v>-2.6440029061695181E-2</v>
      </c>
      <c r="I567" s="89" t="s">
        <v>126</v>
      </c>
      <c r="J567" s="89">
        <v>-0.10045787052181188</v>
      </c>
      <c r="K567" s="89" t="s">
        <v>126</v>
      </c>
      <c r="L567" s="90">
        <v>-0.13939898954699859</v>
      </c>
      <c r="M567" s="39"/>
      <c r="N567" s="34" t="s">
        <v>31</v>
      </c>
      <c r="O567" s="92" t="s">
        <v>126</v>
      </c>
      <c r="P567" s="93">
        <v>0.49797780668780156</v>
      </c>
      <c r="Q567" s="92">
        <v>2.1847574360466693E-2</v>
      </c>
      <c r="R567" s="93" t="s">
        <v>126</v>
      </c>
      <c r="S567" s="94">
        <v>0.31689210984606841</v>
      </c>
      <c r="T567" s="39"/>
      <c r="V567" s="34" t="s">
        <v>31</v>
      </c>
      <c r="W567" s="92" t="s">
        <v>126</v>
      </c>
      <c r="X567" s="93" t="s">
        <v>126</v>
      </c>
      <c r="Y567" s="92">
        <v>3.2842653646433408</v>
      </c>
      <c r="Z567" s="93">
        <v>-0.24799970357481449</v>
      </c>
      <c r="AA567" s="94">
        <v>1.3752637612628527</v>
      </c>
    </row>
    <row r="568" spans="1:27" ht="12" x14ac:dyDescent="0.25">
      <c r="A568" s="114">
        <v>65</v>
      </c>
      <c r="B568" s="114">
        <v>65</v>
      </c>
      <c r="C568" s="114">
        <v>30</v>
      </c>
      <c r="D568" s="114">
        <v>65</v>
      </c>
      <c r="E568" s="38"/>
      <c r="F568" s="95" t="s">
        <v>126</v>
      </c>
      <c r="G568" s="95" t="s">
        <v>126</v>
      </c>
      <c r="H568" s="95" t="s">
        <v>126</v>
      </c>
      <c r="I568" s="95" t="s">
        <v>126</v>
      </c>
      <c r="J568" s="95" t="s">
        <v>126</v>
      </c>
      <c r="K568" s="95" t="s">
        <v>126</v>
      </c>
      <c r="L568" s="96" t="s">
        <v>126</v>
      </c>
      <c r="M568" s="39"/>
      <c r="N568" s="31"/>
      <c r="O568" s="97" t="s">
        <v>126</v>
      </c>
      <c r="P568" s="95" t="s">
        <v>126</v>
      </c>
      <c r="Q568" s="97" t="s">
        <v>126</v>
      </c>
      <c r="R568" s="95" t="s">
        <v>126</v>
      </c>
      <c r="S568" s="98" t="s">
        <v>126</v>
      </c>
      <c r="T568" s="39"/>
      <c r="V568" s="31"/>
      <c r="W568" s="97" t="s">
        <v>126</v>
      </c>
      <c r="X568" s="95" t="s">
        <v>126</v>
      </c>
      <c r="Y568" s="97" t="s">
        <v>126</v>
      </c>
      <c r="Z568" s="95" t="s">
        <v>126</v>
      </c>
      <c r="AA568" s="98" t="s">
        <v>126</v>
      </c>
    </row>
    <row r="569" spans="1:27" s="61" customFormat="1" ht="12" x14ac:dyDescent="0.25">
      <c r="A569" s="153">
        <v>46</v>
      </c>
      <c r="B569" s="153">
        <v>7</v>
      </c>
      <c r="C569" s="153">
        <v>31</v>
      </c>
      <c r="D569" s="153">
        <v>52</v>
      </c>
      <c r="E569" s="31" t="s">
        <v>84</v>
      </c>
      <c r="F569" s="91">
        <v>3.9739476146865016E-3</v>
      </c>
      <c r="G569" s="91">
        <v>0.21433244611319147</v>
      </c>
      <c r="H569" s="91">
        <v>-0.12063682458686564</v>
      </c>
      <c r="I569" s="91">
        <v>-5.9730379186166194E-2</v>
      </c>
      <c r="J569" s="91">
        <v>-0.27315714733605079</v>
      </c>
      <c r="K569" s="91">
        <v>1.0689843771490293</v>
      </c>
      <c r="L569" s="249">
        <v>-5.6909853977066049E-2</v>
      </c>
      <c r="M569" s="250"/>
      <c r="N569" s="41" t="s">
        <v>84</v>
      </c>
      <c r="O569" s="99">
        <v>3.8373535268079628E-2</v>
      </c>
      <c r="P569" s="100">
        <v>0.7462446302667407</v>
      </c>
      <c r="Q569" s="99">
        <v>0.36118933614626414</v>
      </c>
      <c r="R569" s="100">
        <v>0.98424237748524446</v>
      </c>
      <c r="S569" s="101">
        <v>0.28129681297715381</v>
      </c>
      <c r="T569" s="250"/>
      <c r="U569" s="250"/>
      <c r="V569" s="41" t="s">
        <v>84</v>
      </c>
      <c r="W569" s="99" t="s">
        <v>126</v>
      </c>
      <c r="X569" s="100">
        <v>1.4484887093231928</v>
      </c>
      <c r="Y569" s="99">
        <v>-0.15486618297646271</v>
      </c>
      <c r="Z569" s="100">
        <v>0.35724781685448348</v>
      </c>
      <c r="AA569" s="101">
        <v>-6.8847405617993518E-2</v>
      </c>
    </row>
    <row r="570" spans="1:27" x14ac:dyDescent="0.2">
      <c r="A570" s="114">
        <v>13</v>
      </c>
      <c r="B570" s="114">
        <v>1</v>
      </c>
      <c r="C570" s="114">
        <v>32</v>
      </c>
      <c r="D570" s="114">
        <v>13</v>
      </c>
      <c r="E570" s="34" t="s">
        <v>32</v>
      </c>
      <c r="F570" s="89">
        <v>-8.6528744008217306E-2</v>
      </c>
      <c r="G570" s="89">
        <v>0.34772227592677107</v>
      </c>
      <c r="H570" s="89">
        <v>0.96885272528850885</v>
      </c>
      <c r="I570" s="89">
        <v>-5.8282779909617943E-2</v>
      </c>
      <c r="J570" s="89">
        <v>-0.14272579844643429</v>
      </c>
      <c r="K570" s="89">
        <v>1.7420468134759175</v>
      </c>
      <c r="L570" s="90">
        <v>-4.9760624084370764E-2</v>
      </c>
      <c r="M570" s="39"/>
      <c r="N570" s="34" t="s">
        <v>32</v>
      </c>
      <c r="O570" s="104">
        <v>-0.36557664498205189</v>
      </c>
      <c r="P570" s="89">
        <v>0.30060206981040238</v>
      </c>
      <c r="Q570" s="104">
        <v>0.52149736293062077</v>
      </c>
      <c r="R570" s="93">
        <v>-0.91798256051834937</v>
      </c>
      <c r="S570" s="94">
        <v>0.35179856534194975</v>
      </c>
      <c r="T570" s="39"/>
      <c r="V570" s="34" t="s">
        <v>32</v>
      </c>
      <c r="W570" s="104" t="s">
        <v>126</v>
      </c>
      <c r="X570" s="89" t="s">
        <v>126</v>
      </c>
      <c r="Y570" s="104">
        <v>5.8382429757499299E-2</v>
      </c>
      <c r="Z570" s="93">
        <v>-0.18972240078382674</v>
      </c>
      <c r="AA570" s="94">
        <v>-6.9922323207136317E-2</v>
      </c>
    </row>
    <row r="571" spans="1:27" x14ac:dyDescent="0.2">
      <c r="A571" s="114">
        <v>15</v>
      </c>
      <c r="B571" s="114">
        <v>2</v>
      </c>
      <c r="C571" s="114">
        <v>33</v>
      </c>
      <c r="D571" s="114">
        <v>15</v>
      </c>
      <c r="E571" s="34" t="s">
        <v>33</v>
      </c>
      <c r="F571" s="89">
        <v>-0.27500338181112938</v>
      </c>
      <c r="G571" s="89">
        <v>0.22710166796864706</v>
      </c>
      <c r="H571" s="89">
        <v>-0.48130820792723361</v>
      </c>
      <c r="I571" s="89">
        <v>-0.74667037391317126</v>
      </c>
      <c r="J571" s="89">
        <v>-0.46015552973282337</v>
      </c>
      <c r="K571" s="89">
        <v>0.97504275888930092</v>
      </c>
      <c r="L571" s="90">
        <v>-0.27936476919109965</v>
      </c>
      <c r="M571" s="39"/>
      <c r="N571" s="34" t="s">
        <v>33</v>
      </c>
      <c r="O571" s="104">
        <v>0.16987175761002349</v>
      </c>
      <c r="P571" s="89">
        <v>1.4518141560353715</v>
      </c>
      <c r="Q571" s="92">
        <v>-0.13910708940884187</v>
      </c>
      <c r="R571" s="93">
        <v>0.67559030294165701</v>
      </c>
      <c r="S571" s="109">
        <v>0.16659799396217889</v>
      </c>
      <c r="T571" s="39"/>
      <c r="V571" s="34" t="s">
        <v>33</v>
      </c>
      <c r="W571" s="104" t="s">
        <v>126</v>
      </c>
      <c r="X571" s="89" t="s">
        <v>126</v>
      </c>
      <c r="Y571" s="92">
        <v>-0.30749808951411528</v>
      </c>
      <c r="Z571" s="93">
        <v>1.4201609655942113</v>
      </c>
      <c r="AA571" s="109">
        <v>-0.17807182315246761</v>
      </c>
    </row>
    <row r="572" spans="1:27" x14ac:dyDescent="0.2">
      <c r="A572" s="114">
        <v>27</v>
      </c>
      <c r="B572" s="114">
        <v>3</v>
      </c>
      <c r="C572" s="114">
        <v>34</v>
      </c>
      <c r="D572" s="114">
        <v>27</v>
      </c>
      <c r="E572" s="34" t="s">
        <v>34</v>
      </c>
      <c r="F572" s="89">
        <v>-0.25233781631734042</v>
      </c>
      <c r="G572" s="89">
        <v>0.14833370310133853</v>
      </c>
      <c r="H572" s="89">
        <v>4.1274648203471473</v>
      </c>
      <c r="I572" s="89" t="s">
        <v>126</v>
      </c>
      <c r="J572" s="89">
        <v>-0.15310441817375575</v>
      </c>
      <c r="K572" s="89" t="s">
        <v>126</v>
      </c>
      <c r="L572" s="90">
        <v>-7.8123661797913857E-2</v>
      </c>
      <c r="M572" s="39"/>
      <c r="N572" s="34" t="s">
        <v>34</v>
      </c>
      <c r="O572" s="92" t="s">
        <v>126</v>
      </c>
      <c r="P572" s="89">
        <v>0.21483536247995638</v>
      </c>
      <c r="Q572" s="92">
        <v>1.6275309557886461</v>
      </c>
      <c r="R572" s="93" t="s">
        <v>126</v>
      </c>
      <c r="S572" s="94">
        <v>0.52043307041287967</v>
      </c>
      <c r="T572" s="39"/>
      <c r="V572" s="34" t="s">
        <v>34</v>
      </c>
      <c r="W572" s="92" t="s">
        <v>126</v>
      </c>
      <c r="X572" s="89">
        <v>-0.78765329078727797</v>
      </c>
      <c r="Y572" s="92">
        <v>-0.49074645038521825</v>
      </c>
      <c r="Z572" s="93">
        <v>1.2695621909680548</v>
      </c>
      <c r="AA572" s="94">
        <v>-0.39274731051082168</v>
      </c>
    </row>
    <row r="573" spans="1:27" x14ac:dyDescent="0.2">
      <c r="A573" s="114">
        <v>31</v>
      </c>
      <c r="B573" s="114">
        <v>4</v>
      </c>
      <c r="C573" s="114">
        <v>35</v>
      </c>
      <c r="D573" s="114">
        <v>31</v>
      </c>
      <c r="E573" s="34" t="s">
        <v>35</v>
      </c>
      <c r="F573" s="89">
        <v>3.2642706302963287E-2</v>
      </c>
      <c r="G573" s="89">
        <v>0.2835358541364561</v>
      </c>
      <c r="H573" s="89">
        <v>0.96117784886697177</v>
      </c>
      <c r="I573" s="89" t="s">
        <v>126</v>
      </c>
      <c r="J573" s="89">
        <v>-0.14748041434653136</v>
      </c>
      <c r="K573" s="89">
        <v>0.33548241902272102</v>
      </c>
      <c r="L573" s="90">
        <v>0.11678939556390788</v>
      </c>
      <c r="M573" s="39"/>
      <c r="N573" s="34" t="s">
        <v>35</v>
      </c>
      <c r="O573" s="104">
        <v>-0.17274622040546828</v>
      </c>
      <c r="P573" s="89">
        <v>1.0488312941337763</v>
      </c>
      <c r="Q573" s="104">
        <v>0.4831863172988391</v>
      </c>
      <c r="R573" s="93">
        <v>39.999242782154653</v>
      </c>
      <c r="S573" s="94">
        <v>8.1579299535308625E-2</v>
      </c>
      <c r="T573" s="39"/>
      <c r="V573" s="34" t="s">
        <v>35</v>
      </c>
      <c r="W573" s="104" t="s">
        <v>126</v>
      </c>
      <c r="X573" s="89" t="s">
        <v>126</v>
      </c>
      <c r="Y573" s="104">
        <v>6.9391850209970407E-2</v>
      </c>
      <c r="Z573" s="93">
        <v>0.15286982373502234</v>
      </c>
      <c r="AA573" s="94">
        <v>7.1039383725518768E-2</v>
      </c>
    </row>
    <row r="574" spans="1:27" x14ac:dyDescent="0.2">
      <c r="A574" s="114">
        <v>32</v>
      </c>
      <c r="B574" s="114">
        <v>5</v>
      </c>
      <c r="C574" s="114">
        <v>36</v>
      </c>
      <c r="D574" s="114">
        <v>32</v>
      </c>
      <c r="E574" s="34" t="s">
        <v>36</v>
      </c>
      <c r="F574" s="89">
        <v>1.9604389626843393</v>
      </c>
      <c r="G574" s="89">
        <v>0.15289117510826111</v>
      </c>
      <c r="H574" s="89">
        <v>-0.44833895787298184</v>
      </c>
      <c r="I574" s="89" t="s">
        <v>126</v>
      </c>
      <c r="J574" s="89">
        <v>-0.10409545492859162</v>
      </c>
      <c r="K574" s="89">
        <v>2.3814676433187745</v>
      </c>
      <c r="L574" s="90">
        <v>0.29068455267780147</v>
      </c>
      <c r="M574" s="39"/>
      <c r="N574" s="34" t="s">
        <v>36</v>
      </c>
      <c r="O574" s="104">
        <v>0.27775316806611161</v>
      </c>
      <c r="P574" s="89">
        <v>1.3382690079005326</v>
      </c>
      <c r="Q574" s="104">
        <v>0.62481773884340952</v>
      </c>
      <c r="R574" s="93">
        <v>1.7282585264478443</v>
      </c>
      <c r="S574" s="109">
        <v>0.64460154041666406</v>
      </c>
      <c r="T574" s="39"/>
      <c r="V574" s="34" t="s">
        <v>36</v>
      </c>
      <c r="W574" s="104" t="s">
        <v>126</v>
      </c>
      <c r="X574" s="89" t="s">
        <v>126</v>
      </c>
      <c r="Y574" s="104">
        <v>0.35769025149432809</v>
      </c>
      <c r="Z574" s="93">
        <v>2.1527892179255992</v>
      </c>
      <c r="AA574" s="109">
        <v>0.56457936515646878</v>
      </c>
    </row>
    <row r="575" spans="1:27" x14ac:dyDescent="0.2">
      <c r="A575" s="114">
        <v>40</v>
      </c>
      <c r="B575" s="114">
        <v>6</v>
      </c>
      <c r="C575" s="114">
        <v>37</v>
      </c>
      <c r="D575" s="114">
        <v>40</v>
      </c>
      <c r="E575" s="34" t="s">
        <v>37</v>
      </c>
      <c r="F575" s="89">
        <v>0.26801252836000589</v>
      </c>
      <c r="G575" s="89">
        <v>7.6991418050988525E-2</v>
      </c>
      <c r="H575" s="89">
        <v>0.21785641118774834</v>
      </c>
      <c r="I575" s="89" t="s">
        <v>126</v>
      </c>
      <c r="J575" s="89">
        <v>-0.27503093908871368</v>
      </c>
      <c r="K575" s="89">
        <v>1.0258677009536092</v>
      </c>
      <c r="L575" s="90">
        <v>1.8721668842999195E-2</v>
      </c>
      <c r="M575" s="39"/>
      <c r="N575" s="34" t="s">
        <v>37</v>
      </c>
      <c r="O575" s="92">
        <v>-0.17036366538055636</v>
      </c>
      <c r="P575" s="89">
        <v>4.4238089571206229E-2</v>
      </c>
      <c r="Q575" s="92">
        <v>0.68161279218496529</v>
      </c>
      <c r="R575" s="93" t="s">
        <v>126</v>
      </c>
      <c r="S575" s="94">
        <v>0.14722609147598753</v>
      </c>
      <c r="T575" s="39"/>
      <c r="V575" s="34" t="s">
        <v>37</v>
      </c>
      <c r="W575" s="92" t="s">
        <v>126</v>
      </c>
      <c r="X575" s="89" t="s">
        <v>126</v>
      </c>
      <c r="Y575" s="92">
        <v>-0.32872517813904167</v>
      </c>
      <c r="Z575" s="93">
        <v>0.4760402307142686</v>
      </c>
      <c r="AA575" s="94">
        <v>-0.30589482038154225</v>
      </c>
    </row>
    <row r="576" spans="1:27" ht="12" x14ac:dyDescent="0.25">
      <c r="A576" s="114">
        <v>66</v>
      </c>
      <c r="B576" s="114">
        <v>66</v>
      </c>
      <c r="C576" s="114">
        <v>38</v>
      </c>
      <c r="D576" s="114">
        <v>66</v>
      </c>
      <c r="E576" s="38"/>
      <c r="F576" s="95" t="s">
        <v>126</v>
      </c>
      <c r="G576" s="95" t="s">
        <v>126</v>
      </c>
      <c r="H576" s="95" t="s">
        <v>126</v>
      </c>
      <c r="I576" s="95" t="s">
        <v>126</v>
      </c>
      <c r="J576" s="95" t="s">
        <v>126</v>
      </c>
      <c r="K576" s="95" t="s">
        <v>126</v>
      </c>
      <c r="L576" s="96" t="s">
        <v>126</v>
      </c>
      <c r="M576" s="39"/>
      <c r="N576" s="38"/>
      <c r="O576" s="106" t="s">
        <v>126</v>
      </c>
      <c r="P576" s="107" t="s">
        <v>126</v>
      </c>
      <c r="Q576" s="106" t="s">
        <v>126</v>
      </c>
      <c r="R576" s="107" t="s">
        <v>126</v>
      </c>
      <c r="S576" s="108" t="s">
        <v>126</v>
      </c>
      <c r="T576" s="39"/>
      <c r="V576" s="38"/>
      <c r="W576" s="106" t="s">
        <v>126</v>
      </c>
      <c r="X576" s="107" t="s">
        <v>126</v>
      </c>
      <c r="Y576" s="106" t="s">
        <v>126</v>
      </c>
      <c r="Z576" s="107" t="s">
        <v>126</v>
      </c>
      <c r="AA576" s="108" t="s">
        <v>126</v>
      </c>
    </row>
    <row r="577" spans="1:27" s="61" customFormat="1" ht="12" x14ac:dyDescent="0.25">
      <c r="A577" s="153">
        <v>53</v>
      </c>
      <c r="B577" s="153">
        <v>35</v>
      </c>
      <c r="C577" s="153">
        <v>39</v>
      </c>
      <c r="D577" s="153">
        <v>53</v>
      </c>
      <c r="E577" s="31" t="s">
        <v>83</v>
      </c>
      <c r="F577" s="91">
        <v>5.8205286584638305E-3</v>
      </c>
      <c r="G577" s="91">
        <v>-0.11436553666230065</v>
      </c>
      <c r="H577" s="91">
        <v>0.23783730747062526</v>
      </c>
      <c r="I577" s="91" t="s">
        <v>126</v>
      </c>
      <c r="J577" s="91">
        <v>-0.20856709709049226</v>
      </c>
      <c r="K577" s="91">
        <v>-0.33051788410926863</v>
      </c>
      <c r="L577" s="249">
        <v>-0.14088366901727867</v>
      </c>
      <c r="M577" s="250"/>
      <c r="N577" s="41" t="s">
        <v>83</v>
      </c>
      <c r="O577" s="99">
        <v>-0.10568311101237549</v>
      </c>
      <c r="P577" s="100">
        <v>8.1036975887628371E-2</v>
      </c>
      <c r="Q577" s="99">
        <v>-0.29607587914351963</v>
      </c>
      <c r="R577" s="100">
        <v>0.20615399454092498</v>
      </c>
      <c r="S577" s="101">
        <v>-0.14101499538109308</v>
      </c>
      <c r="T577" s="250"/>
      <c r="U577" s="250"/>
      <c r="V577" s="41" t="s">
        <v>83</v>
      </c>
      <c r="W577" s="99">
        <v>-1</v>
      </c>
      <c r="X577" s="100">
        <v>1.4800159202771725</v>
      </c>
      <c r="Y577" s="99">
        <v>-0.33630852284966883</v>
      </c>
      <c r="Z577" s="100">
        <v>-0.63438373432346151</v>
      </c>
      <c r="AA577" s="101">
        <v>-0.37144162840637407</v>
      </c>
    </row>
    <row r="578" spans="1:27" x14ac:dyDescent="0.2">
      <c r="A578" s="114">
        <v>8</v>
      </c>
      <c r="B578" s="114">
        <v>30</v>
      </c>
      <c r="C578" s="114">
        <v>40</v>
      </c>
      <c r="D578" s="114">
        <v>8</v>
      </c>
      <c r="E578" s="34" t="s">
        <v>38</v>
      </c>
      <c r="F578" s="89">
        <v>3.0221794067694985E-2</v>
      </c>
      <c r="G578" s="89">
        <v>-0.53337321014473638</v>
      </c>
      <c r="H578" s="89">
        <v>5.7365960343853883E-2</v>
      </c>
      <c r="I578" s="89" t="s">
        <v>126</v>
      </c>
      <c r="J578" s="89">
        <v>-0.16094981813485354</v>
      </c>
      <c r="K578" s="89">
        <v>-0.55472537948597478</v>
      </c>
      <c r="L578" s="90">
        <v>-0.15568271809058631</v>
      </c>
      <c r="M578" s="39"/>
      <c r="N578" s="34" t="s">
        <v>38</v>
      </c>
      <c r="O578" s="92" t="s">
        <v>126</v>
      </c>
      <c r="P578" s="89">
        <v>4.8706149284232447E-2</v>
      </c>
      <c r="Q578" s="92">
        <v>-0.76529062494126854</v>
      </c>
      <c r="R578" s="93">
        <v>-0.1180196624468548</v>
      </c>
      <c r="S578" s="94">
        <v>-0.10681384542700534</v>
      </c>
      <c r="T578" s="39"/>
      <c r="V578" s="34" t="s">
        <v>38</v>
      </c>
      <c r="W578" s="92" t="s">
        <v>126</v>
      </c>
      <c r="X578" s="89" t="s">
        <v>126</v>
      </c>
      <c r="Y578" s="92">
        <v>-0.3116028882668751</v>
      </c>
      <c r="Z578" s="93">
        <v>-0.84469337465226513</v>
      </c>
      <c r="AA578" s="94">
        <v>-0.44772889640224411</v>
      </c>
    </row>
    <row r="579" spans="1:27" x14ac:dyDescent="0.2">
      <c r="A579" s="114">
        <v>9</v>
      </c>
      <c r="B579" s="114">
        <v>31</v>
      </c>
      <c r="C579" s="114">
        <v>41</v>
      </c>
      <c r="D579" s="114">
        <v>9</v>
      </c>
      <c r="E579" s="34" t="s">
        <v>39</v>
      </c>
      <c r="F579" s="89">
        <v>4.4426548717789061E-2</v>
      </c>
      <c r="G579" s="89">
        <v>-0.3119622725960034</v>
      </c>
      <c r="H579" s="89">
        <v>-1.7130235381710546E-2</v>
      </c>
      <c r="I579" s="89" t="s">
        <v>126</v>
      </c>
      <c r="J579" s="89">
        <v>6.2090598351376869E-2</v>
      </c>
      <c r="K579" s="89">
        <v>-3.6036286747200386E-2</v>
      </c>
      <c r="L579" s="90">
        <v>-3.5425950021563568E-2</v>
      </c>
      <c r="M579" s="39"/>
      <c r="N579" s="34" t="s">
        <v>39</v>
      </c>
      <c r="O579" s="104">
        <v>0.17404387242378472</v>
      </c>
      <c r="P579" s="89">
        <v>1.5066331792092402</v>
      </c>
      <c r="Q579" s="104">
        <v>-0.47790006799383089</v>
      </c>
      <c r="R579" s="89">
        <v>-0.68417020902017334</v>
      </c>
      <c r="S579" s="109">
        <v>-0.39036921377105338</v>
      </c>
      <c r="T579" s="39"/>
      <c r="V579" s="34" t="s">
        <v>39</v>
      </c>
      <c r="W579" s="104" t="s">
        <v>126</v>
      </c>
      <c r="X579" s="89">
        <v>2.662144433976446</v>
      </c>
      <c r="Y579" s="104">
        <v>-5.0558845614650516E-2</v>
      </c>
      <c r="Z579" s="89">
        <v>-6.7941173878922068E-2</v>
      </c>
      <c r="AA579" s="109">
        <v>-7.9523756757785558E-3</v>
      </c>
    </row>
    <row r="580" spans="1:27" x14ac:dyDescent="0.2">
      <c r="A580" s="114">
        <v>28</v>
      </c>
      <c r="B580" s="114">
        <v>32</v>
      </c>
      <c r="C580" s="114">
        <v>42</v>
      </c>
      <c r="D580" s="114">
        <v>28</v>
      </c>
      <c r="E580" s="34" t="s">
        <v>40</v>
      </c>
      <c r="F580" s="89">
        <v>2.7958600656490473E-2</v>
      </c>
      <c r="G580" s="89">
        <v>0.32493996659419966</v>
      </c>
      <c r="H580" s="89">
        <v>0.54239497516648183</v>
      </c>
      <c r="I580" s="89" t="s">
        <v>126</v>
      </c>
      <c r="J580" s="89">
        <v>-0.47436616690519851</v>
      </c>
      <c r="K580" s="89">
        <v>-0.91014943046649543</v>
      </c>
      <c r="L580" s="90">
        <v>-0.17811745652192945</v>
      </c>
      <c r="M580" s="39"/>
      <c r="N580" s="34" t="s">
        <v>40</v>
      </c>
      <c r="O580" s="104">
        <v>-0.20873081995793619</v>
      </c>
      <c r="P580" s="89">
        <v>6.233298395642195E-2</v>
      </c>
      <c r="Q580" s="104">
        <v>-2.0924865702433348E-2</v>
      </c>
      <c r="R580" s="89">
        <v>0.19448444362253015</v>
      </c>
      <c r="S580" s="109">
        <v>-7.1034731129519191E-2</v>
      </c>
      <c r="T580" s="39"/>
      <c r="V580" s="34" t="s">
        <v>40</v>
      </c>
      <c r="W580" s="104">
        <v>-1</v>
      </c>
      <c r="X580" s="89" t="s">
        <v>126</v>
      </c>
      <c r="Y580" s="104">
        <v>-0.40680731852337604</v>
      </c>
      <c r="Z580" s="89">
        <v>0.42121196022395058</v>
      </c>
      <c r="AA580" s="109">
        <v>-0.36921155793864824</v>
      </c>
    </row>
    <row r="581" spans="1:27" x14ac:dyDescent="0.2">
      <c r="A581" s="114">
        <v>34</v>
      </c>
      <c r="B581" s="114">
        <v>33</v>
      </c>
      <c r="C581" s="114">
        <v>43</v>
      </c>
      <c r="D581" s="114">
        <v>34</v>
      </c>
      <c r="E581" s="34" t="s">
        <v>41</v>
      </c>
      <c r="F581" s="89">
        <v>-0.22206172298099558</v>
      </c>
      <c r="G581" s="89">
        <v>-5.0113389011781306E-2</v>
      </c>
      <c r="H581" s="89">
        <v>0.21514226664670644</v>
      </c>
      <c r="I581" s="89" t="s">
        <v>126</v>
      </c>
      <c r="J581" s="89">
        <v>-6.7199630934542065E-2</v>
      </c>
      <c r="K581" s="89" t="s">
        <v>126</v>
      </c>
      <c r="L581" s="90">
        <v>-8.38965429470373E-2</v>
      </c>
      <c r="M581" s="39"/>
      <c r="N581" s="34" t="s">
        <v>41</v>
      </c>
      <c r="O581" s="92" t="s">
        <v>126</v>
      </c>
      <c r="P581" s="89">
        <v>3.5369989624550069E-2</v>
      </c>
      <c r="Q581" s="92">
        <v>1.8901051476360551</v>
      </c>
      <c r="R581" s="93">
        <v>4.7855733657104498</v>
      </c>
      <c r="S581" s="109">
        <v>1.2991503565835711</v>
      </c>
      <c r="T581" s="39"/>
      <c r="V581" s="34" t="s">
        <v>41</v>
      </c>
      <c r="W581" s="92" t="s">
        <v>126</v>
      </c>
      <c r="X581" s="89" t="s">
        <v>126</v>
      </c>
      <c r="Y581" s="92">
        <v>-0.12068409116811274</v>
      </c>
      <c r="Z581" s="93">
        <v>-0.61573521081858296</v>
      </c>
      <c r="AA581" s="109">
        <v>-0.295284677499008</v>
      </c>
    </row>
    <row r="582" spans="1:27" x14ac:dyDescent="0.2">
      <c r="A582" s="114">
        <v>35</v>
      </c>
      <c r="B582" s="114">
        <v>34</v>
      </c>
      <c r="C582" s="114">
        <v>44</v>
      </c>
      <c r="D582" s="114">
        <v>35</v>
      </c>
      <c r="E582" s="34" t="s">
        <v>42</v>
      </c>
      <c r="F582" s="89">
        <v>-0.29975304663155489</v>
      </c>
      <c r="G582" s="89">
        <v>-0.29557219968055204</v>
      </c>
      <c r="H582" s="89">
        <v>-0.35113617750228399</v>
      </c>
      <c r="I582" s="89" t="s">
        <v>126</v>
      </c>
      <c r="J582" s="89">
        <v>3.0950930505979191E-2</v>
      </c>
      <c r="K582" s="89">
        <v>-0.17888755395294498</v>
      </c>
      <c r="L582" s="90">
        <v>-0.23722243413131949</v>
      </c>
      <c r="M582" s="39"/>
      <c r="N582" s="34" t="s">
        <v>42</v>
      </c>
      <c r="O582" s="92">
        <v>0.32959917469302402</v>
      </c>
      <c r="P582" s="89">
        <v>-3.5799591729066105E-2</v>
      </c>
      <c r="Q582" s="92">
        <v>-0.38141236932290945</v>
      </c>
      <c r="R582" s="89">
        <v>0.34857602156285217</v>
      </c>
      <c r="S582" s="109">
        <v>-0.10035585557811466</v>
      </c>
      <c r="T582" s="39"/>
      <c r="V582" s="34" t="s">
        <v>42</v>
      </c>
      <c r="W582" s="92" t="s">
        <v>126</v>
      </c>
      <c r="X582" s="89">
        <v>-6.7674122053965613E-2</v>
      </c>
      <c r="Y582" s="92">
        <v>-0.78062377696030749</v>
      </c>
      <c r="Z582" s="89">
        <v>-0.52483988260572012</v>
      </c>
      <c r="AA582" s="109">
        <v>-0.73180059186126156</v>
      </c>
    </row>
    <row r="583" spans="1:27" ht="12" x14ac:dyDescent="0.25">
      <c r="A583" s="114">
        <v>67</v>
      </c>
      <c r="B583" s="114">
        <v>67</v>
      </c>
      <c r="C583" s="114">
        <v>45</v>
      </c>
      <c r="D583" s="114">
        <v>67</v>
      </c>
      <c r="E583" s="38"/>
      <c r="F583" s="95" t="s">
        <v>126</v>
      </c>
      <c r="G583" s="95" t="s">
        <v>126</v>
      </c>
      <c r="H583" s="95" t="s">
        <v>126</v>
      </c>
      <c r="I583" s="95" t="s">
        <v>126</v>
      </c>
      <c r="J583" s="95" t="s">
        <v>126</v>
      </c>
      <c r="K583" s="95" t="s">
        <v>126</v>
      </c>
      <c r="L583" s="96" t="s">
        <v>126</v>
      </c>
      <c r="M583" s="39"/>
      <c r="N583" s="31"/>
      <c r="O583" s="97" t="s">
        <v>126</v>
      </c>
      <c r="P583" s="95" t="s">
        <v>126</v>
      </c>
      <c r="Q583" s="97" t="s">
        <v>126</v>
      </c>
      <c r="R583" s="95" t="s">
        <v>126</v>
      </c>
      <c r="S583" s="98" t="s">
        <v>126</v>
      </c>
      <c r="T583" s="39"/>
      <c r="V583" s="31"/>
      <c r="W583" s="97" t="s">
        <v>126</v>
      </c>
      <c r="X583" s="95" t="s">
        <v>126</v>
      </c>
      <c r="Y583" s="97" t="s">
        <v>126</v>
      </c>
      <c r="Z583" s="95" t="s">
        <v>126</v>
      </c>
      <c r="AA583" s="98" t="s">
        <v>126</v>
      </c>
    </row>
    <row r="584" spans="1:27" s="61" customFormat="1" ht="12" x14ac:dyDescent="0.25">
      <c r="A584" s="153">
        <v>49</v>
      </c>
      <c r="B584" s="153">
        <v>16</v>
      </c>
      <c r="C584" s="153">
        <v>46</v>
      </c>
      <c r="D584" s="153">
        <v>54</v>
      </c>
      <c r="E584" s="31" t="s">
        <v>82</v>
      </c>
      <c r="F584" s="91">
        <v>-0.18683924671487673</v>
      </c>
      <c r="G584" s="91">
        <v>-8.9058354931774719E-2</v>
      </c>
      <c r="H584" s="91">
        <v>0.1007802393645465</v>
      </c>
      <c r="I584" s="91" t="s">
        <v>126</v>
      </c>
      <c r="J584" s="91">
        <v>0.14390941724832818</v>
      </c>
      <c r="K584" s="91">
        <v>0.1484617239809034</v>
      </c>
      <c r="L584" s="249">
        <v>-2.2667535432230324E-5</v>
      </c>
      <c r="M584" s="250"/>
      <c r="N584" s="41" t="s">
        <v>82</v>
      </c>
      <c r="O584" s="99">
        <v>0.7581724377995549</v>
      </c>
      <c r="P584" s="100">
        <v>0.24593958776714153</v>
      </c>
      <c r="Q584" s="99">
        <v>0.1474930061006281</v>
      </c>
      <c r="R584" s="100">
        <v>3.9142004942021735</v>
      </c>
      <c r="S584" s="101">
        <v>0.41461592059892438</v>
      </c>
      <c r="T584" s="250"/>
      <c r="U584" s="250"/>
      <c r="V584" s="41" t="s">
        <v>82</v>
      </c>
      <c r="W584" s="99" t="s">
        <v>126</v>
      </c>
      <c r="X584" s="100" t="s">
        <v>126</v>
      </c>
      <c r="Y584" s="99">
        <v>-0.27147199768209718</v>
      </c>
      <c r="Z584" s="100">
        <v>1.3209875595600917</v>
      </c>
      <c r="AA584" s="101">
        <v>-0.14300952006224177</v>
      </c>
    </row>
    <row r="585" spans="1:27" x14ac:dyDescent="0.2">
      <c r="A585" s="114">
        <v>4</v>
      </c>
      <c r="B585" s="114">
        <v>13</v>
      </c>
      <c r="C585" s="114">
        <v>47</v>
      </c>
      <c r="D585" s="114">
        <v>4</v>
      </c>
      <c r="E585" s="34" t="s">
        <v>43</v>
      </c>
      <c r="F585" s="89">
        <v>-7.3663908924995303E-2</v>
      </c>
      <c r="G585" s="89">
        <v>2.6085827160756025E-2</v>
      </c>
      <c r="H585" s="89">
        <v>9.6259138939936539E-2</v>
      </c>
      <c r="I585" s="89" t="s">
        <v>126</v>
      </c>
      <c r="J585" s="89">
        <v>-0.11132961905560224</v>
      </c>
      <c r="K585" s="89">
        <v>0.85063777303171761</v>
      </c>
      <c r="L585" s="90">
        <v>0.11156820095587228</v>
      </c>
      <c r="M585" s="39"/>
      <c r="N585" s="34" t="s">
        <v>43</v>
      </c>
      <c r="O585" s="104">
        <v>12.170335401000507</v>
      </c>
      <c r="P585" s="89">
        <v>-2.3632469930809585E-2</v>
      </c>
      <c r="Q585" s="92">
        <v>0.51703273796693927</v>
      </c>
      <c r="R585" s="89">
        <v>6.1085514341970697</v>
      </c>
      <c r="S585" s="109">
        <v>0.57647026535374413</v>
      </c>
      <c r="T585" s="39"/>
      <c r="V585" s="34" t="s">
        <v>43</v>
      </c>
      <c r="W585" s="104" t="s">
        <v>126</v>
      </c>
      <c r="X585" s="89" t="s">
        <v>126</v>
      </c>
      <c r="Y585" s="92">
        <v>-0.54187830748718102</v>
      </c>
      <c r="Z585" s="89">
        <v>2.1304271576850256</v>
      </c>
      <c r="AA585" s="109">
        <v>-0.41151291104800369</v>
      </c>
    </row>
    <row r="586" spans="1:27" x14ac:dyDescent="0.2">
      <c r="A586" s="114">
        <v>14</v>
      </c>
      <c r="B586" s="114">
        <v>14</v>
      </c>
      <c r="C586" s="114">
        <v>48</v>
      </c>
      <c r="D586" s="114">
        <v>14</v>
      </c>
      <c r="E586" s="34" t="s">
        <v>44</v>
      </c>
      <c r="F586" s="89">
        <v>-0.35499332543172701</v>
      </c>
      <c r="G586" s="89">
        <v>0.1117666255236287</v>
      </c>
      <c r="H586" s="89">
        <v>0.22289805673627749</v>
      </c>
      <c r="I586" s="89" t="s">
        <v>126</v>
      </c>
      <c r="J586" s="89">
        <v>0.10796246538111909</v>
      </c>
      <c r="K586" s="89">
        <v>0.26124983567454096</v>
      </c>
      <c r="L586" s="90">
        <v>0.12903148577461665</v>
      </c>
      <c r="M586" s="39"/>
      <c r="N586" s="34" t="s">
        <v>44</v>
      </c>
      <c r="O586" s="104" t="s">
        <v>126</v>
      </c>
      <c r="P586" s="89">
        <v>0.37132924654326538</v>
      </c>
      <c r="Q586" s="104">
        <v>0.85661234781275319</v>
      </c>
      <c r="R586" s="89">
        <v>5.9183738800296863</v>
      </c>
      <c r="S586" s="109">
        <v>0.64789919922521744</v>
      </c>
      <c r="T586" s="39"/>
      <c r="V586" s="34" t="s">
        <v>44</v>
      </c>
      <c r="W586" s="104" t="s">
        <v>126</v>
      </c>
      <c r="X586" s="89" t="s">
        <v>126</v>
      </c>
      <c r="Y586" s="104">
        <v>2.8542639325366492E-2</v>
      </c>
      <c r="Z586" s="89">
        <v>3.2116439030637594</v>
      </c>
      <c r="AA586" s="109">
        <v>0.14415662330318146</v>
      </c>
    </row>
    <row r="587" spans="1:27" x14ac:dyDescent="0.2">
      <c r="A587" s="114">
        <v>36</v>
      </c>
      <c r="B587" s="114">
        <v>15</v>
      </c>
      <c r="C587" s="114">
        <v>49</v>
      </c>
      <c r="D587" s="114">
        <v>36</v>
      </c>
      <c r="E587" s="34" t="s">
        <v>45</v>
      </c>
      <c r="F587" s="89">
        <v>-0.39079221016615673</v>
      </c>
      <c r="G587" s="89">
        <v>-0.21959015021656347</v>
      </c>
      <c r="H587" s="89">
        <v>6.4047892149598384E-2</v>
      </c>
      <c r="I587" s="89" t="s">
        <v>126</v>
      </c>
      <c r="J587" s="89">
        <v>0.5197058495779554</v>
      </c>
      <c r="K587" s="89">
        <v>-0.5805551250716402</v>
      </c>
      <c r="L587" s="90">
        <v>-0.22290031751988326</v>
      </c>
      <c r="M587" s="39"/>
      <c r="N587" s="34" t="s">
        <v>45</v>
      </c>
      <c r="O587" s="104">
        <v>-0.22536130993879677</v>
      </c>
      <c r="P587" s="89">
        <v>0.96487305704890458</v>
      </c>
      <c r="Q587" s="92">
        <v>-7.7071279061152298E-2</v>
      </c>
      <c r="R587" s="89">
        <v>3.4860220040116419</v>
      </c>
      <c r="S587" s="109">
        <v>0.23968988466376095</v>
      </c>
      <c r="T587" s="39"/>
      <c r="V587" s="34" t="s">
        <v>45</v>
      </c>
      <c r="W587" s="104" t="s">
        <v>126</v>
      </c>
      <c r="X587" s="89" t="s">
        <v>126</v>
      </c>
      <c r="Y587" s="92">
        <v>0.54714391656578409</v>
      </c>
      <c r="Z587" s="89">
        <v>0.35684482906295911</v>
      </c>
      <c r="AA587" s="109">
        <v>0.47179375445020688</v>
      </c>
    </row>
    <row r="588" spans="1:27" ht="12" x14ac:dyDescent="0.25">
      <c r="A588" s="114">
        <v>68</v>
      </c>
      <c r="B588" s="114">
        <v>68</v>
      </c>
      <c r="C588" s="114">
        <v>50</v>
      </c>
      <c r="D588" s="114">
        <v>68</v>
      </c>
      <c r="E588" s="38"/>
      <c r="F588" s="95" t="s">
        <v>126</v>
      </c>
      <c r="G588" s="95" t="s">
        <v>126</v>
      </c>
      <c r="H588" s="95" t="s">
        <v>126</v>
      </c>
      <c r="I588" s="95" t="s">
        <v>126</v>
      </c>
      <c r="J588" s="95" t="s">
        <v>126</v>
      </c>
      <c r="K588" s="95" t="s">
        <v>126</v>
      </c>
      <c r="L588" s="96" t="s">
        <v>126</v>
      </c>
      <c r="M588" s="39"/>
      <c r="N588" s="38"/>
      <c r="O588" s="106" t="s">
        <v>126</v>
      </c>
      <c r="P588" s="107" t="s">
        <v>126</v>
      </c>
      <c r="Q588" s="106" t="s">
        <v>126</v>
      </c>
      <c r="R588" s="107" t="s">
        <v>126</v>
      </c>
      <c r="S588" s="108" t="s">
        <v>126</v>
      </c>
      <c r="T588" s="39"/>
      <c r="V588" s="38"/>
      <c r="W588" s="106" t="s">
        <v>126</v>
      </c>
      <c r="X588" s="107" t="s">
        <v>126</v>
      </c>
      <c r="Y588" s="106" t="s">
        <v>126</v>
      </c>
      <c r="Z588" s="107" t="s">
        <v>126</v>
      </c>
      <c r="AA588" s="108" t="s">
        <v>126</v>
      </c>
    </row>
    <row r="589" spans="1:27" s="61" customFormat="1" ht="12" x14ac:dyDescent="0.25">
      <c r="A589" s="153">
        <v>55</v>
      </c>
      <c r="B589" s="153">
        <v>44</v>
      </c>
      <c r="C589" s="153">
        <v>51</v>
      </c>
      <c r="D589" s="153">
        <v>55</v>
      </c>
      <c r="E589" s="31" t="s">
        <v>81</v>
      </c>
      <c r="F589" s="91">
        <v>-0.46311401780674066</v>
      </c>
      <c r="G589" s="91">
        <v>0.8658883043503216</v>
      </c>
      <c r="H589" s="91">
        <v>6.5297154190190776E-2</v>
      </c>
      <c r="I589" s="91">
        <v>-8.3873342698154163E-2</v>
      </c>
      <c r="J589" s="91">
        <v>0.1344321636065402</v>
      </c>
      <c r="K589" s="91">
        <v>0.99214355184276504</v>
      </c>
      <c r="L589" s="249">
        <v>-7.4492792087890281E-2</v>
      </c>
      <c r="M589" s="250"/>
      <c r="N589" s="41" t="s">
        <v>81</v>
      </c>
      <c r="O589" s="99" t="s">
        <v>126</v>
      </c>
      <c r="P589" s="100">
        <v>8.2173892020752204E-2</v>
      </c>
      <c r="Q589" s="99">
        <v>2.0883351119406908</v>
      </c>
      <c r="R589" s="100">
        <v>-1</v>
      </c>
      <c r="S589" s="101">
        <v>0.24951684431360732</v>
      </c>
      <c r="T589" s="250"/>
      <c r="U589" s="250"/>
      <c r="V589" s="41" t="s">
        <v>81</v>
      </c>
      <c r="W589" s="99" t="s">
        <v>126</v>
      </c>
      <c r="X589" s="100">
        <v>4.3713967943340446</v>
      </c>
      <c r="Y589" s="99">
        <v>0.33278575100867935</v>
      </c>
      <c r="Z589" s="100">
        <v>-0.27833183429045028</v>
      </c>
      <c r="AA589" s="101">
        <v>0.22057082570022946</v>
      </c>
    </row>
    <row r="590" spans="1:27" x14ac:dyDescent="0.2">
      <c r="A590" s="114">
        <v>20</v>
      </c>
      <c r="B590" s="114">
        <v>40</v>
      </c>
      <c r="C590" s="114">
        <v>52</v>
      </c>
      <c r="D590" s="114">
        <v>20</v>
      </c>
      <c r="E590" s="34" t="s">
        <v>46</v>
      </c>
      <c r="F590" s="89">
        <v>-0.14535270555166846</v>
      </c>
      <c r="G590" s="89">
        <v>1.0239046469015962</v>
      </c>
      <c r="H590" s="89">
        <v>0.75665352689813425</v>
      </c>
      <c r="I590" s="89" t="s">
        <v>126</v>
      </c>
      <c r="J590" s="89">
        <v>4.6327814350222152E-2</v>
      </c>
      <c r="K590" s="89">
        <v>2.7285877796379809</v>
      </c>
      <c r="L590" s="90">
        <v>6.503897786774826E-2</v>
      </c>
      <c r="M590" s="39"/>
      <c r="N590" s="34" t="s">
        <v>46</v>
      </c>
      <c r="O590" s="92" t="s">
        <v>126</v>
      </c>
      <c r="P590" s="93">
        <v>0.26438511830959555</v>
      </c>
      <c r="Q590" s="92">
        <v>2.5361406649378075</v>
      </c>
      <c r="R590" s="93" t="s">
        <v>126</v>
      </c>
      <c r="S590" s="94">
        <v>0.62978035017976364</v>
      </c>
      <c r="T590" s="39"/>
      <c r="V590" s="34" t="s">
        <v>46</v>
      </c>
      <c r="W590" s="92" t="s">
        <v>126</v>
      </c>
      <c r="X590" s="93" t="s">
        <v>126</v>
      </c>
      <c r="Y590" s="92">
        <v>1.3791894557197235</v>
      </c>
      <c r="Z590" s="93">
        <v>-0.10238848251893973</v>
      </c>
      <c r="AA590" s="94">
        <v>0.92462286271359173</v>
      </c>
    </row>
    <row r="591" spans="1:27" x14ac:dyDescent="0.2">
      <c r="A591" s="114">
        <v>29</v>
      </c>
      <c r="B591" s="114">
        <v>41</v>
      </c>
      <c r="C591" s="114">
        <v>53</v>
      </c>
      <c r="D591" s="114">
        <v>29</v>
      </c>
      <c r="E591" s="34" t="s">
        <v>47</v>
      </c>
      <c r="F591" s="89">
        <v>-0.56181202795795659</v>
      </c>
      <c r="G591" s="89">
        <v>0.41624979791341299</v>
      </c>
      <c r="H591" s="89">
        <v>-0.21679733653413247</v>
      </c>
      <c r="I591" s="89" t="s">
        <v>126</v>
      </c>
      <c r="J591" s="89">
        <v>0.20647620256246735</v>
      </c>
      <c r="K591" s="89">
        <v>0.35627049626082208</v>
      </c>
      <c r="L591" s="90">
        <v>-0.14619830629079877</v>
      </c>
      <c r="M591" s="39"/>
      <c r="N591" s="34" t="s">
        <v>47</v>
      </c>
      <c r="O591" s="92" t="s">
        <v>126</v>
      </c>
      <c r="P591" s="89">
        <v>-0.21262459063449179</v>
      </c>
      <c r="Q591" s="92">
        <v>1.3179932919160602</v>
      </c>
      <c r="R591" s="93">
        <v>-1</v>
      </c>
      <c r="S591" s="94">
        <v>-0.1443025204381605</v>
      </c>
      <c r="T591" s="39"/>
      <c r="V591" s="34" t="s">
        <v>47</v>
      </c>
      <c r="W591" s="92" t="s">
        <v>126</v>
      </c>
      <c r="X591" s="89">
        <v>4.3484322269951781</v>
      </c>
      <c r="Y591" s="92">
        <v>-9.586083670678347E-2</v>
      </c>
      <c r="Z591" s="93">
        <v>-0.66652249220274762</v>
      </c>
      <c r="AA591" s="94">
        <v>-6.4138390291396341E-2</v>
      </c>
    </row>
    <row r="592" spans="1:27" x14ac:dyDescent="0.2">
      <c r="A592" s="114">
        <v>39</v>
      </c>
      <c r="B592" s="114">
        <v>42</v>
      </c>
      <c r="C592" s="114">
        <v>54</v>
      </c>
      <c r="D592" s="114">
        <v>39</v>
      </c>
      <c r="E592" s="34" t="s">
        <v>48</v>
      </c>
      <c r="F592" s="89">
        <v>-0.53444963139043722</v>
      </c>
      <c r="G592" s="89">
        <v>4.4153604703052007</v>
      </c>
      <c r="H592" s="89">
        <v>0.47059763092865947</v>
      </c>
      <c r="I592" s="89">
        <v>-0.27123680563754882</v>
      </c>
      <c r="J592" s="89">
        <v>1.263991572965629</v>
      </c>
      <c r="K592" s="89" t="s">
        <v>126</v>
      </c>
      <c r="L592" s="90">
        <v>-0.27058282342088047</v>
      </c>
      <c r="M592" s="39"/>
      <c r="N592" s="34" t="s">
        <v>48</v>
      </c>
      <c r="O592" s="92" t="s">
        <v>126</v>
      </c>
      <c r="P592" s="89">
        <v>0.22382571703746734</v>
      </c>
      <c r="Q592" s="92">
        <v>-0.65450064455977519</v>
      </c>
      <c r="R592" s="93" t="s">
        <v>126</v>
      </c>
      <c r="S592" s="94">
        <v>0.12742667879095193</v>
      </c>
      <c r="T592" s="39"/>
      <c r="V592" s="34" t="s">
        <v>48</v>
      </c>
      <c r="W592" s="92" t="s">
        <v>126</v>
      </c>
      <c r="X592" s="89" t="s">
        <v>126</v>
      </c>
      <c r="Y592" s="92">
        <v>7.4679834674315444</v>
      </c>
      <c r="Z592" s="93">
        <v>-0.34981263354073799</v>
      </c>
      <c r="AA592" s="94">
        <v>0.54354004805869116</v>
      </c>
    </row>
    <row r="593" spans="1:27" x14ac:dyDescent="0.2">
      <c r="A593" s="114">
        <v>45</v>
      </c>
      <c r="B593" s="114">
        <v>43</v>
      </c>
      <c r="C593" s="114">
        <v>55</v>
      </c>
      <c r="D593" s="114">
        <v>45</v>
      </c>
      <c r="E593" s="34" t="s">
        <v>49</v>
      </c>
      <c r="F593" s="89">
        <v>-3.846285364835722E-2</v>
      </c>
      <c r="G593" s="89">
        <v>1.0169094960730432</v>
      </c>
      <c r="H593" s="89">
        <v>0.1333082352892101</v>
      </c>
      <c r="I593" s="89" t="s">
        <v>126</v>
      </c>
      <c r="J593" s="89">
        <v>-4.2834987723702533E-2</v>
      </c>
      <c r="K593" s="89">
        <v>-0.13816973763435747</v>
      </c>
      <c r="L593" s="90">
        <v>9.4627896460747873E-2</v>
      </c>
      <c r="M593" s="39"/>
      <c r="N593" s="34" t="s">
        <v>49</v>
      </c>
      <c r="O593" s="92" t="s">
        <v>126</v>
      </c>
      <c r="P593" s="89">
        <v>0.6704331818758118</v>
      </c>
      <c r="Q593" s="104">
        <v>6.4956418074195135</v>
      </c>
      <c r="R593" s="93" t="s">
        <v>126</v>
      </c>
      <c r="S593" s="94">
        <v>0.94255994308760283</v>
      </c>
      <c r="T593" s="39"/>
      <c r="V593" s="34" t="s">
        <v>49</v>
      </c>
      <c r="W593" s="92" t="s">
        <v>126</v>
      </c>
      <c r="X593" s="89" t="s">
        <v>126</v>
      </c>
      <c r="Y593" s="104">
        <v>-0.11288326780339275</v>
      </c>
      <c r="Z593" s="93">
        <v>1.3591169006975057</v>
      </c>
      <c r="AA593" s="94">
        <v>8.6447848175248421E-3</v>
      </c>
    </row>
    <row r="594" spans="1:27" ht="12" x14ac:dyDescent="0.25">
      <c r="A594" s="114">
        <v>69</v>
      </c>
      <c r="B594" s="114">
        <v>69</v>
      </c>
      <c r="C594" s="114">
        <v>56</v>
      </c>
      <c r="D594" s="114">
        <v>69</v>
      </c>
      <c r="E594" s="38"/>
      <c r="F594" s="95" t="s">
        <v>126</v>
      </c>
      <c r="G594" s="95" t="s">
        <v>126</v>
      </c>
      <c r="H594" s="95" t="s">
        <v>126</v>
      </c>
      <c r="I594" s="95" t="s">
        <v>126</v>
      </c>
      <c r="J594" s="95" t="s">
        <v>126</v>
      </c>
      <c r="K594" s="95" t="s">
        <v>126</v>
      </c>
      <c r="L594" s="96" t="s">
        <v>126</v>
      </c>
      <c r="M594" s="39"/>
      <c r="N594" s="31"/>
      <c r="O594" s="97" t="s">
        <v>126</v>
      </c>
      <c r="P594" s="95" t="s">
        <v>126</v>
      </c>
      <c r="Q594" s="97" t="s">
        <v>126</v>
      </c>
      <c r="R594" s="95" t="s">
        <v>126</v>
      </c>
      <c r="S594" s="98" t="s">
        <v>126</v>
      </c>
      <c r="T594" s="39"/>
      <c r="V594" s="31"/>
      <c r="W594" s="97" t="s">
        <v>126</v>
      </c>
      <c r="X594" s="95" t="s">
        <v>126</v>
      </c>
      <c r="Y594" s="97" t="s">
        <v>126</v>
      </c>
      <c r="Z594" s="95" t="s">
        <v>126</v>
      </c>
      <c r="AA594" s="98" t="s">
        <v>126</v>
      </c>
    </row>
    <row r="595" spans="1:27" s="61" customFormat="1" ht="12" x14ac:dyDescent="0.25">
      <c r="A595" s="153">
        <v>58</v>
      </c>
      <c r="B595" s="153">
        <v>58</v>
      </c>
      <c r="C595" s="153">
        <v>57</v>
      </c>
      <c r="D595" s="153">
        <v>56</v>
      </c>
      <c r="E595" s="31" t="s">
        <v>80</v>
      </c>
      <c r="F595" s="91">
        <v>0.179846450503933</v>
      </c>
      <c r="G595" s="91">
        <v>6.2653282838652125E-2</v>
      </c>
      <c r="H595" s="91">
        <v>0.45334445425947356</v>
      </c>
      <c r="I595" s="91" t="s">
        <v>126</v>
      </c>
      <c r="J595" s="91">
        <v>0.12439000989191529</v>
      </c>
      <c r="K595" s="91">
        <v>8.3267555604423782E-2</v>
      </c>
      <c r="L595" s="249">
        <v>0.10060614070674245</v>
      </c>
      <c r="M595" s="250"/>
      <c r="N595" s="41" t="s">
        <v>80</v>
      </c>
      <c r="O595" s="99">
        <v>-9.0604792681839852E-3</v>
      </c>
      <c r="P595" s="100">
        <v>0.60010235594414629</v>
      </c>
      <c r="Q595" s="99">
        <v>0.57947561500846412</v>
      </c>
      <c r="R595" s="100">
        <v>0.10307006647704009</v>
      </c>
      <c r="S595" s="101">
        <v>0.19845286610273893</v>
      </c>
      <c r="T595" s="250"/>
      <c r="U595" s="250"/>
      <c r="V595" s="41" t="s">
        <v>80</v>
      </c>
      <c r="W595" s="99">
        <v>-2.5891585373375325E-2</v>
      </c>
      <c r="X595" s="100">
        <v>4.9015163207823305</v>
      </c>
      <c r="Y595" s="99">
        <v>-0.14746256292422888</v>
      </c>
      <c r="Z595" s="100">
        <v>1.3739252226292988</v>
      </c>
      <c r="AA595" s="101">
        <v>-1.4442446147872379E-2</v>
      </c>
    </row>
    <row r="596" spans="1:27" x14ac:dyDescent="0.2">
      <c r="A596" s="114">
        <v>3</v>
      </c>
      <c r="B596" s="114">
        <v>54</v>
      </c>
      <c r="C596" s="114">
        <v>58</v>
      </c>
      <c r="D596" s="114">
        <v>3</v>
      </c>
      <c r="E596" s="34" t="s">
        <v>50</v>
      </c>
      <c r="F596" s="89">
        <v>1.3927971803899704</v>
      </c>
      <c r="G596" s="89">
        <v>-1.2765690905044869E-2</v>
      </c>
      <c r="H596" s="89">
        <v>0.2169630717254345</v>
      </c>
      <c r="I596" s="89" t="s">
        <v>126</v>
      </c>
      <c r="J596" s="89">
        <v>-0.37098186031007119</v>
      </c>
      <c r="K596" s="89">
        <v>1.3912845391837569E-2</v>
      </c>
      <c r="L596" s="90">
        <v>-2.7233190382700778E-2</v>
      </c>
      <c r="M596" s="39"/>
      <c r="N596" s="34" t="s">
        <v>50</v>
      </c>
      <c r="O596" s="104">
        <v>-0.64705460501330536</v>
      </c>
      <c r="P596" s="89">
        <v>1.3099169372015957</v>
      </c>
      <c r="Q596" s="92">
        <v>-0.82543587473706082</v>
      </c>
      <c r="R596" s="93">
        <v>0.25605059103811301</v>
      </c>
      <c r="S596" s="109">
        <v>-0.42407435358193724</v>
      </c>
      <c r="T596" s="39"/>
      <c r="V596" s="34" t="s">
        <v>50</v>
      </c>
      <c r="W596" s="104">
        <v>5.6799397885015805</v>
      </c>
      <c r="X596" s="89">
        <v>-0.48970038385576387</v>
      </c>
      <c r="Y596" s="92">
        <v>-0.22788328420613335</v>
      </c>
      <c r="Z596" s="93">
        <v>4.7432211743367585</v>
      </c>
      <c r="AA596" s="109">
        <v>-3.7136212666108559E-2</v>
      </c>
    </row>
    <row r="597" spans="1:27" x14ac:dyDescent="0.2">
      <c r="A597" s="114">
        <v>21</v>
      </c>
      <c r="B597" s="114">
        <v>55</v>
      </c>
      <c r="C597" s="114">
        <v>59</v>
      </c>
      <c r="D597" s="114">
        <v>21</v>
      </c>
      <c r="E597" s="34" t="s">
        <v>51</v>
      </c>
      <c r="F597" s="89">
        <v>-0.44387363798253188</v>
      </c>
      <c r="G597" s="89">
        <v>0.1814385533020737</v>
      </c>
      <c r="H597" s="89">
        <v>0.78658559979194509</v>
      </c>
      <c r="I597" s="89" t="s">
        <v>126</v>
      </c>
      <c r="J597" s="89">
        <v>0.3247650983565451</v>
      </c>
      <c r="K597" s="89">
        <v>-0.12206766832036509</v>
      </c>
      <c r="L597" s="90">
        <v>0.11297306938973528</v>
      </c>
      <c r="M597" s="39"/>
      <c r="N597" s="34" t="s">
        <v>51</v>
      </c>
      <c r="O597" s="92">
        <v>1.5050353709336917</v>
      </c>
      <c r="P597" s="89">
        <v>0.11450573799471409</v>
      </c>
      <c r="Q597" s="92">
        <v>5.0295625799176609</v>
      </c>
      <c r="R597" s="89">
        <v>3.7270843507374725</v>
      </c>
      <c r="S597" s="109">
        <v>1.3006804745035945</v>
      </c>
      <c r="T597" s="39"/>
      <c r="V597" s="34" t="s">
        <v>51</v>
      </c>
      <c r="W597" s="92">
        <v>-0.13270750502568074</v>
      </c>
      <c r="X597" s="89">
        <v>1.5103709092882487</v>
      </c>
      <c r="Y597" s="92">
        <v>-5.8363230638066588E-2</v>
      </c>
      <c r="Z597" s="89">
        <v>1.2424514650961029</v>
      </c>
      <c r="AA597" s="109">
        <v>6.0917711826664611E-2</v>
      </c>
    </row>
    <row r="598" spans="1:27" x14ac:dyDescent="0.2">
      <c r="A598" s="114">
        <v>33</v>
      </c>
      <c r="B598" s="114">
        <v>56</v>
      </c>
      <c r="C598" s="114">
        <v>60</v>
      </c>
      <c r="D598" s="114">
        <v>33</v>
      </c>
      <c r="E598" s="34" t="s">
        <v>52</v>
      </c>
      <c r="F598" s="89">
        <v>0.11022265588924984</v>
      </c>
      <c r="G598" s="89">
        <v>0.11949663191895343</v>
      </c>
      <c r="H598" s="89">
        <v>0.40193576655335428</v>
      </c>
      <c r="I598" s="89" t="s">
        <v>126</v>
      </c>
      <c r="J598" s="89">
        <v>8.8408789754174766E-2</v>
      </c>
      <c r="K598" s="89">
        <v>0.10510585127862027</v>
      </c>
      <c r="L598" s="90">
        <v>0.11577549576381352</v>
      </c>
      <c r="M598" s="39"/>
      <c r="N598" s="34" t="s">
        <v>52</v>
      </c>
      <c r="O598" s="104">
        <v>0.15012957842215502</v>
      </c>
      <c r="P598" s="89">
        <v>0.5852070305891397</v>
      </c>
      <c r="Q598" s="104">
        <v>0.68695852057109286</v>
      </c>
      <c r="R598" s="89">
        <v>-5.4317235356253324E-2</v>
      </c>
      <c r="S598" s="109">
        <v>0.25722992411691958</v>
      </c>
      <c r="T598" s="39"/>
      <c r="V598" s="34" t="s">
        <v>52</v>
      </c>
      <c r="W598" s="104">
        <v>12.718791185504108</v>
      </c>
      <c r="X598" s="89">
        <v>0.80800284015568935</v>
      </c>
      <c r="Y598" s="104">
        <v>-0.29566061365614305</v>
      </c>
      <c r="Z598" s="89">
        <v>-0.26026054552531896</v>
      </c>
      <c r="AA598" s="109">
        <v>-0.27915203382877507</v>
      </c>
    </row>
    <row r="599" spans="1:27" x14ac:dyDescent="0.2">
      <c r="A599" s="114">
        <v>41</v>
      </c>
      <c r="B599" s="114">
        <v>57</v>
      </c>
      <c r="C599" s="114">
        <v>61</v>
      </c>
      <c r="D599" s="114">
        <v>41</v>
      </c>
      <c r="E599" s="34" t="s">
        <v>53</v>
      </c>
      <c r="F599" s="89">
        <v>0.90201490389390271</v>
      </c>
      <c r="G599" s="89">
        <v>-0.20112962191699002</v>
      </c>
      <c r="H599" s="89">
        <v>0.19796617524533788</v>
      </c>
      <c r="I599" s="89" t="s">
        <v>126</v>
      </c>
      <c r="J599" s="89">
        <v>0.74777695590588267</v>
      </c>
      <c r="K599" s="89">
        <v>4.805055332885936</v>
      </c>
      <c r="L599" s="90">
        <v>0.18718624332024558</v>
      </c>
      <c r="M599" s="39"/>
      <c r="N599" s="34" t="s">
        <v>53</v>
      </c>
      <c r="O599" s="92" t="s">
        <v>126</v>
      </c>
      <c r="P599" s="89">
        <v>1.2130331661087639</v>
      </c>
      <c r="Q599" s="92">
        <v>-1</v>
      </c>
      <c r="R599" s="89">
        <v>-0.59490808692651465</v>
      </c>
      <c r="S599" s="109">
        <v>0.66497579149872577</v>
      </c>
      <c r="T599" s="39"/>
      <c r="V599" s="34" t="s">
        <v>53</v>
      </c>
      <c r="W599" s="92">
        <v>-4.4442653693199774E-2</v>
      </c>
      <c r="X599" s="89">
        <v>30.33686046145743</v>
      </c>
      <c r="Y599" s="92">
        <v>0.10738961154472504</v>
      </c>
      <c r="Z599" s="89">
        <v>3.0360953216806337</v>
      </c>
      <c r="AA599" s="109">
        <v>0.11023229017381531</v>
      </c>
    </row>
    <row r="600" spans="1:27" ht="12" x14ac:dyDescent="0.25">
      <c r="A600" s="114">
        <v>70</v>
      </c>
      <c r="B600" s="114">
        <v>70</v>
      </c>
      <c r="C600" s="114">
        <v>62</v>
      </c>
      <c r="D600" s="114">
        <v>70</v>
      </c>
      <c r="E600" s="38"/>
      <c r="F600" s="95" t="s">
        <v>126</v>
      </c>
      <c r="G600" s="95" t="s">
        <v>126</v>
      </c>
      <c r="H600" s="95" t="s">
        <v>126</v>
      </c>
      <c r="I600" s="95" t="s">
        <v>126</v>
      </c>
      <c r="J600" s="95" t="s">
        <v>126</v>
      </c>
      <c r="K600" s="95" t="s">
        <v>126</v>
      </c>
      <c r="L600" s="96" t="s">
        <v>126</v>
      </c>
      <c r="M600" s="39"/>
      <c r="N600" s="38"/>
      <c r="O600" s="106" t="s">
        <v>126</v>
      </c>
      <c r="P600" s="107" t="s">
        <v>126</v>
      </c>
      <c r="Q600" s="106" t="s">
        <v>126</v>
      </c>
      <c r="R600" s="107" t="s">
        <v>126</v>
      </c>
      <c r="S600" s="108" t="s">
        <v>126</v>
      </c>
      <c r="T600" s="39"/>
      <c r="V600" s="38"/>
      <c r="W600" s="106" t="s">
        <v>126</v>
      </c>
      <c r="X600" s="107" t="s">
        <v>126</v>
      </c>
      <c r="Y600" s="106" t="s">
        <v>126</v>
      </c>
      <c r="Z600" s="107" t="s">
        <v>126</v>
      </c>
      <c r="AA600" s="108" t="s">
        <v>126</v>
      </c>
    </row>
    <row r="601" spans="1:27" s="61" customFormat="1" ht="12" x14ac:dyDescent="0.25">
      <c r="A601" s="153">
        <v>54</v>
      </c>
      <c r="B601" s="153">
        <v>39</v>
      </c>
      <c r="C601" s="153">
        <v>63</v>
      </c>
      <c r="D601" s="153">
        <v>57</v>
      </c>
      <c r="E601" s="31" t="s">
        <v>79</v>
      </c>
      <c r="F601" s="91">
        <v>-5.7046021264401836E-2</v>
      </c>
      <c r="G601" s="91">
        <v>0.17705009975503483</v>
      </c>
      <c r="H601" s="91">
        <v>2.7959645732092531E-2</v>
      </c>
      <c r="I601" s="91" t="s">
        <v>126</v>
      </c>
      <c r="J601" s="91">
        <v>-0.28525425451898456</v>
      </c>
      <c r="K601" s="91">
        <v>-0.3591231147245455</v>
      </c>
      <c r="L601" s="249">
        <v>1.6327325111231694E-4</v>
      </c>
      <c r="M601" s="250"/>
      <c r="N601" s="41" t="s">
        <v>79</v>
      </c>
      <c r="O601" s="99">
        <v>-0.11246346564872256</v>
      </c>
      <c r="P601" s="100">
        <v>0.62078141314060575</v>
      </c>
      <c r="Q601" s="99">
        <v>-4.2614704205542919E-2</v>
      </c>
      <c r="R601" s="100">
        <v>0.89345005984833636</v>
      </c>
      <c r="S601" s="101">
        <v>2.2182368565455635E-2</v>
      </c>
      <c r="T601" s="250"/>
      <c r="U601" s="250"/>
      <c r="V601" s="41" t="s">
        <v>79</v>
      </c>
      <c r="W601" s="99">
        <v>10.589702097489866</v>
      </c>
      <c r="X601" s="100">
        <v>2.0056790698989024</v>
      </c>
      <c r="Y601" s="99">
        <v>2.9498995951224849E-2</v>
      </c>
      <c r="Z601" s="100">
        <v>1.3148030947921141</v>
      </c>
      <c r="AA601" s="101">
        <v>0.24217189083319179</v>
      </c>
    </row>
    <row r="602" spans="1:27" x14ac:dyDescent="0.2">
      <c r="A602" s="114">
        <v>10</v>
      </c>
      <c r="B602" s="114">
        <v>36</v>
      </c>
      <c r="C602" s="114">
        <v>64</v>
      </c>
      <c r="D602" s="114">
        <v>10</v>
      </c>
      <c r="E602" s="34" t="s">
        <v>54</v>
      </c>
      <c r="F602" s="89">
        <v>0.39691361300269978</v>
      </c>
      <c r="G602" s="89">
        <v>0.23487877319248862</v>
      </c>
      <c r="H602" s="89">
        <v>9.4135757385855223E-2</v>
      </c>
      <c r="I602" s="89" t="s">
        <v>126</v>
      </c>
      <c r="J602" s="89">
        <v>-0.42765351320739176</v>
      </c>
      <c r="K602" s="89">
        <v>-0.43202627760443257</v>
      </c>
      <c r="L602" s="90">
        <v>-1.4082715769824339E-2</v>
      </c>
      <c r="M602" s="39"/>
      <c r="N602" s="34" t="s">
        <v>54</v>
      </c>
      <c r="O602" s="104">
        <v>-0.17641974348814105</v>
      </c>
      <c r="P602" s="89">
        <v>0.49241759984706746</v>
      </c>
      <c r="Q602" s="104">
        <v>1.0295403333535553</v>
      </c>
      <c r="R602" s="93">
        <v>-0.12878983920037357</v>
      </c>
      <c r="S602" s="109">
        <v>6.5856818613495349E-2</v>
      </c>
      <c r="T602" s="39"/>
      <c r="V602" s="34" t="s">
        <v>54</v>
      </c>
      <c r="W602" s="104" t="s">
        <v>126</v>
      </c>
      <c r="X602" s="89">
        <v>1.9453420667220738</v>
      </c>
      <c r="Y602" s="104">
        <v>5.9207368097506485E-2</v>
      </c>
      <c r="Z602" s="93">
        <v>0.36895615325965703</v>
      </c>
      <c r="AA602" s="109">
        <v>9.1434466166362194E-2</v>
      </c>
    </row>
    <row r="603" spans="1:27" x14ac:dyDescent="0.2">
      <c r="A603" s="114">
        <v>12</v>
      </c>
      <c r="B603" s="114">
        <v>37</v>
      </c>
      <c r="C603" s="114">
        <v>65</v>
      </c>
      <c r="D603" s="114">
        <v>12</v>
      </c>
      <c r="E603" s="34" t="s">
        <v>55</v>
      </c>
      <c r="F603" s="89">
        <v>-0.36361016886573871</v>
      </c>
      <c r="G603" s="89">
        <v>0.13971683946480318</v>
      </c>
      <c r="H603" s="89">
        <v>-5.7798933611220682E-2</v>
      </c>
      <c r="I603" s="89" t="s">
        <v>126</v>
      </c>
      <c r="J603" s="89">
        <v>0.16740725106003196</v>
      </c>
      <c r="K603" s="89">
        <v>5.4971384808164494</v>
      </c>
      <c r="L603" s="90">
        <v>8.0551387261861285E-2</v>
      </c>
      <c r="M603" s="39"/>
      <c r="N603" s="34" t="s">
        <v>55</v>
      </c>
      <c r="O603" s="104">
        <v>-0.15843490609039423</v>
      </c>
      <c r="P603" s="89">
        <v>1.4846864096187256</v>
      </c>
      <c r="Q603" s="92">
        <v>-0.42643573694467807</v>
      </c>
      <c r="R603" s="93">
        <v>0.74790052832989073</v>
      </c>
      <c r="S603" s="109">
        <v>-1.7753736001684728E-2</v>
      </c>
      <c r="T603" s="39"/>
      <c r="V603" s="34" t="s">
        <v>55</v>
      </c>
      <c r="W603" s="104">
        <v>10.203459355657179</v>
      </c>
      <c r="X603" s="89">
        <v>2.0879672682961408</v>
      </c>
      <c r="Y603" s="92">
        <v>-2.6792319629294514E-2</v>
      </c>
      <c r="Z603" s="93">
        <v>3.2811541153785972</v>
      </c>
      <c r="AA603" s="109">
        <v>0.75411942058157155</v>
      </c>
    </row>
    <row r="604" spans="1:27" x14ac:dyDescent="0.2">
      <c r="A604" s="114">
        <v>42</v>
      </c>
      <c r="B604" s="114">
        <v>38</v>
      </c>
      <c r="C604" s="114">
        <v>66</v>
      </c>
      <c r="D604" s="114">
        <v>42</v>
      </c>
      <c r="E604" s="34" t="s">
        <v>56</v>
      </c>
      <c r="F604" s="89">
        <v>-0.6312962268507214</v>
      </c>
      <c r="G604" s="89">
        <v>0.15008727159394297</v>
      </c>
      <c r="H604" s="89">
        <v>0.12561305935929523</v>
      </c>
      <c r="I604" s="89" t="s">
        <v>126</v>
      </c>
      <c r="J604" s="89">
        <v>-0.3274301033872502</v>
      </c>
      <c r="K604" s="89">
        <v>-0.426629234887834</v>
      </c>
      <c r="L604" s="90">
        <v>-6.2792508548209613E-2</v>
      </c>
      <c r="M604" s="39"/>
      <c r="N604" s="34" t="s">
        <v>56</v>
      </c>
      <c r="O604" s="104">
        <v>-6.9827470505846589E-3</v>
      </c>
      <c r="P604" s="89">
        <v>0.2860328665008931</v>
      </c>
      <c r="Q604" s="104">
        <v>-0.48759360689043774</v>
      </c>
      <c r="R604" s="93">
        <v>2.7265641362823971</v>
      </c>
      <c r="S604" s="109">
        <v>3.8876384251751439E-3</v>
      </c>
      <c r="T604" s="39"/>
      <c r="V604" s="34" t="s">
        <v>56</v>
      </c>
      <c r="W604" s="104" t="s">
        <v>126</v>
      </c>
      <c r="X604" s="89">
        <v>-0.7758994026926026</v>
      </c>
      <c r="Y604" s="104">
        <v>1.8194748259312554E-2</v>
      </c>
      <c r="Z604" s="93">
        <v>0.29747139444854143</v>
      </c>
      <c r="AA604" s="109">
        <v>3.3573715425081918E-2</v>
      </c>
    </row>
    <row r="605" spans="1:27" ht="12" x14ac:dyDescent="0.25">
      <c r="A605" s="114">
        <v>71</v>
      </c>
      <c r="B605" s="114">
        <v>71</v>
      </c>
      <c r="C605" s="114">
        <v>67</v>
      </c>
      <c r="D605" s="114">
        <v>71</v>
      </c>
      <c r="E605" s="38"/>
      <c r="F605" s="95" t="s">
        <v>126</v>
      </c>
      <c r="G605" s="95" t="s">
        <v>126</v>
      </c>
      <c r="H605" s="95" t="s">
        <v>126</v>
      </c>
      <c r="I605" s="95" t="s">
        <v>126</v>
      </c>
      <c r="J605" s="95" t="s">
        <v>126</v>
      </c>
      <c r="K605" s="95" t="s">
        <v>126</v>
      </c>
      <c r="L605" s="96" t="s">
        <v>126</v>
      </c>
      <c r="M605" s="39"/>
      <c r="N605" s="38"/>
      <c r="O605" s="97" t="s">
        <v>126</v>
      </c>
      <c r="P605" s="95" t="s">
        <v>126</v>
      </c>
      <c r="Q605" s="97" t="s">
        <v>126</v>
      </c>
      <c r="R605" s="95" t="s">
        <v>126</v>
      </c>
      <c r="S605" s="98" t="s">
        <v>126</v>
      </c>
      <c r="T605" s="39"/>
      <c r="V605" s="38"/>
      <c r="W605" s="97" t="s">
        <v>126</v>
      </c>
      <c r="X605" s="95" t="s">
        <v>126</v>
      </c>
      <c r="Y605" s="97" t="s">
        <v>126</v>
      </c>
      <c r="Z605" s="95" t="s">
        <v>126</v>
      </c>
      <c r="AA605" s="98" t="s">
        <v>126</v>
      </c>
    </row>
    <row r="606" spans="1:27" s="61" customFormat="1" ht="12" x14ac:dyDescent="0.25">
      <c r="A606" s="153">
        <v>47</v>
      </c>
      <c r="B606" s="153">
        <v>10</v>
      </c>
      <c r="C606" s="153">
        <v>68</v>
      </c>
      <c r="D606" s="153">
        <v>58</v>
      </c>
      <c r="E606" s="31" t="s">
        <v>78</v>
      </c>
      <c r="F606" s="91">
        <v>0.60762113578776678</v>
      </c>
      <c r="G606" s="91">
        <v>0.13716682014035819</v>
      </c>
      <c r="H606" s="91">
        <v>0.44262779111782913</v>
      </c>
      <c r="I606" s="91">
        <v>-1</v>
      </c>
      <c r="J606" s="91">
        <v>0.56092840887837703</v>
      </c>
      <c r="K606" s="91">
        <v>0.26886420826079083</v>
      </c>
      <c r="L606" s="249">
        <v>0.22396362674522541</v>
      </c>
      <c r="M606" s="250"/>
      <c r="N606" s="41" t="s">
        <v>78</v>
      </c>
      <c r="O606" s="99">
        <v>-0.25482869453801626</v>
      </c>
      <c r="P606" s="100">
        <v>0.8003661652909877</v>
      </c>
      <c r="Q606" s="99">
        <v>0.21288807133967746</v>
      </c>
      <c r="R606" s="100">
        <v>5.4292599550936638</v>
      </c>
      <c r="S606" s="101">
        <v>0.17578331817374249</v>
      </c>
      <c r="T606" s="250"/>
      <c r="U606" s="250"/>
      <c r="V606" s="41" t="s">
        <v>78</v>
      </c>
      <c r="W606" s="99">
        <v>-0.5558871128616838</v>
      </c>
      <c r="X606" s="100">
        <v>-0.71678211577671247</v>
      </c>
      <c r="Y606" s="99">
        <v>-0.21852999232415238</v>
      </c>
      <c r="Z606" s="100">
        <v>-0.2873162814048893</v>
      </c>
      <c r="AA606" s="101">
        <v>-0.26520443731405707</v>
      </c>
    </row>
    <row r="607" spans="1:27" x14ac:dyDescent="0.2">
      <c r="A607" s="114">
        <v>6</v>
      </c>
      <c r="B607" s="114">
        <v>8</v>
      </c>
      <c r="C607" s="114">
        <v>69</v>
      </c>
      <c r="D607" s="114">
        <v>6</v>
      </c>
      <c r="E607" s="34" t="s">
        <v>57</v>
      </c>
      <c r="F607" s="89">
        <v>-0.10990731870099202</v>
      </c>
      <c r="G607" s="89">
        <v>0.13603471467325323</v>
      </c>
      <c r="H607" s="89">
        <v>0.64950914036858509</v>
      </c>
      <c r="I607" s="89">
        <v>-1</v>
      </c>
      <c r="J607" s="89">
        <v>0.77075647561403504</v>
      </c>
      <c r="K607" s="89">
        <v>0.34850599112759051</v>
      </c>
      <c r="L607" s="90">
        <v>0.25219750450716361</v>
      </c>
      <c r="M607" s="39"/>
      <c r="N607" s="34" t="s">
        <v>57</v>
      </c>
      <c r="O607" s="104">
        <v>-0.26187839683165226</v>
      </c>
      <c r="P607" s="89">
        <v>0.98459098218045393</v>
      </c>
      <c r="Q607" s="104">
        <v>7.9501510733500647E-2</v>
      </c>
      <c r="R607" s="93">
        <v>9.9928161748682225</v>
      </c>
      <c r="S607" s="94">
        <v>0.17119496392393918</v>
      </c>
      <c r="T607" s="39"/>
      <c r="V607" s="34" t="s">
        <v>57</v>
      </c>
      <c r="W607" s="104">
        <v>3.6364273393614699E-2</v>
      </c>
      <c r="X607" s="89">
        <v>-0.12374465349036401</v>
      </c>
      <c r="Y607" s="104">
        <v>-0.27395697009375053</v>
      </c>
      <c r="Z607" s="93">
        <v>-9.6580724953003738E-3</v>
      </c>
      <c r="AA607" s="94">
        <v>-0.23928644775847852</v>
      </c>
    </row>
    <row r="608" spans="1:27" x14ac:dyDescent="0.2">
      <c r="A608" s="114">
        <v>38</v>
      </c>
      <c r="B608" s="114">
        <v>9</v>
      </c>
      <c r="C608" s="114">
        <v>70</v>
      </c>
      <c r="D608" s="114">
        <v>38</v>
      </c>
      <c r="E608" s="34" t="s">
        <v>58</v>
      </c>
      <c r="F608" s="89">
        <v>1.4122248855492692</v>
      </c>
      <c r="G608" s="89">
        <v>0.13960118602342542</v>
      </c>
      <c r="H608" s="89">
        <v>6.5632513274347382E-3</v>
      </c>
      <c r="I608" s="89">
        <v>-1</v>
      </c>
      <c r="J608" s="89">
        <v>-0.51000802830756597</v>
      </c>
      <c r="K608" s="89">
        <v>-0.56240572988451953</v>
      </c>
      <c r="L608" s="90">
        <v>0.15956565429861169</v>
      </c>
      <c r="M608" s="39"/>
      <c r="N608" s="34" t="s">
        <v>58</v>
      </c>
      <c r="O608" s="104">
        <v>-0.24479910871783361</v>
      </c>
      <c r="P608" s="89">
        <v>0.38488223622240447</v>
      </c>
      <c r="Q608" s="92">
        <v>0.71560822546302427</v>
      </c>
      <c r="R608" s="93">
        <v>-1</v>
      </c>
      <c r="S608" s="109">
        <v>0.18666568927837202</v>
      </c>
      <c r="T608" s="39"/>
      <c r="V608" s="34" t="s">
        <v>58</v>
      </c>
      <c r="W608" s="104">
        <v>-0.64344725343489029</v>
      </c>
      <c r="X608" s="89">
        <v>-0.79182922748995943</v>
      </c>
      <c r="Y608" s="92">
        <v>5.9629818102122867E-2</v>
      </c>
      <c r="Z608" s="93">
        <v>-0.56274635443797316</v>
      </c>
      <c r="AA608" s="109">
        <v>-0.33135724645893505</v>
      </c>
    </row>
    <row r="609" spans="1:27" ht="12.6" thickBot="1" x14ac:dyDescent="0.3">
      <c r="A609" s="114">
        <v>72</v>
      </c>
      <c r="B609" s="114">
        <v>72</v>
      </c>
      <c r="C609" s="114">
        <v>71</v>
      </c>
      <c r="D609" s="114">
        <v>72</v>
      </c>
      <c r="E609" s="31"/>
      <c r="F609" s="95" t="s">
        <v>126</v>
      </c>
      <c r="G609" s="95" t="s">
        <v>126</v>
      </c>
      <c r="H609" s="95" t="s">
        <v>126</v>
      </c>
      <c r="I609" s="95" t="s">
        <v>126</v>
      </c>
      <c r="J609" s="95" t="s">
        <v>126</v>
      </c>
      <c r="K609" s="95" t="s">
        <v>126</v>
      </c>
      <c r="L609" s="96" t="s">
        <v>126</v>
      </c>
      <c r="M609" s="39"/>
      <c r="N609" s="31"/>
      <c r="O609" s="106" t="s">
        <v>126</v>
      </c>
      <c r="P609" s="107" t="s">
        <v>126</v>
      </c>
      <c r="Q609" s="106" t="s">
        <v>126</v>
      </c>
      <c r="R609" s="107" t="s">
        <v>126</v>
      </c>
      <c r="S609" s="108" t="s">
        <v>126</v>
      </c>
      <c r="T609" s="39"/>
      <c r="V609" s="31"/>
      <c r="W609" s="106" t="s">
        <v>126</v>
      </c>
      <c r="X609" s="107" t="s">
        <v>126</v>
      </c>
      <c r="Y609" s="106" t="s">
        <v>126</v>
      </c>
      <c r="Z609" s="107" t="s">
        <v>126</v>
      </c>
      <c r="AA609" s="108" t="s">
        <v>126</v>
      </c>
    </row>
    <row r="610" spans="1:27" s="61" customFormat="1" ht="12.6" thickBot="1" x14ac:dyDescent="0.3">
      <c r="A610" s="153">
        <v>59</v>
      </c>
      <c r="B610" s="153">
        <v>59</v>
      </c>
      <c r="C610" s="153">
        <v>72</v>
      </c>
      <c r="D610" s="153">
        <v>59</v>
      </c>
      <c r="E610" s="53" t="s">
        <v>59</v>
      </c>
      <c r="F610" s="111">
        <v>-9.4157637160513286E-2</v>
      </c>
      <c r="G610" s="112">
        <v>7.3388506212888727E-2</v>
      </c>
      <c r="H610" s="111">
        <v>0.13809448165200133</v>
      </c>
      <c r="I610" s="112">
        <v>-4.1913171212969336E-2</v>
      </c>
      <c r="J610" s="113">
        <v>-0.10954199018225874</v>
      </c>
      <c r="K610" s="113">
        <v>3.9776283581451244E-2</v>
      </c>
      <c r="L610" s="113">
        <v>-3.9309037628214583E-2</v>
      </c>
      <c r="M610" s="250"/>
      <c r="N610" s="53" t="s">
        <v>59</v>
      </c>
      <c r="O610" s="111">
        <v>-4.1225077659604703E-2</v>
      </c>
      <c r="P610" s="112">
        <v>0.38108759878696397</v>
      </c>
      <c r="Q610" s="111">
        <v>4.3934044394958738E-2</v>
      </c>
      <c r="R610" s="112">
        <v>0.86517924970289095</v>
      </c>
      <c r="S610" s="113">
        <v>0.13026128462098807</v>
      </c>
      <c r="T610" s="250"/>
      <c r="U610" s="250"/>
      <c r="V610" s="53" t="s">
        <v>59</v>
      </c>
      <c r="W610" s="111">
        <v>2.1640322766244502E-2</v>
      </c>
      <c r="X610" s="112">
        <v>1.1625439249237108</v>
      </c>
      <c r="Y610" s="111">
        <v>-0.12326862289428875</v>
      </c>
      <c r="Z610" s="112">
        <v>3.3081117899069534E-2</v>
      </c>
      <c r="AA610" s="113">
        <v>-7.9634965532011437E-2</v>
      </c>
    </row>
    <row r="611" spans="1:27" x14ac:dyDescent="0.2">
      <c r="E611" s="58" t="s">
        <v>125</v>
      </c>
      <c r="L611" s="59"/>
      <c r="M611" s="39"/>
      <c r="N611" s="58" t="s">
        <v>125</v>
      </c>
      <c r="O611" s="60"/>
      <c r="P611" s="18"/>
      <c r="S611" s="59"/>
      <c r="T611" s="39"/>
      <c r="V611" s="58" t="s">
        <v>125</v>
      </c>
      <c r="W611" s="60"/>
      <c r="X611" s="18"/>
    </row>
    <row r="612" spans="1:27" x14ac:dyDescent="0.2">
      <c r="L612" s="59"/>
      <c r="M612" s="39"/>
      <c r="O612" s="39"/>
      <c r="P612" s="39"/>
      <c r="Q612" s="39"/>
      <c r="R612" s="39"/>
      <c r="S612" s="39"/>
      <c r="T612" s="39"/>
      <c r="W612" s="39"/>
      <c r="X612" s="18"/>
    </row>
    <row r="613" spans="1:27" s="114" customFormat="1" ht="12.6" thickBot="1" x14ac:dyDescent="0.3">
      <c r="A613" s="18"/>
      <c r="B613" s="18"/>
      <c r="C613" s="18"/>
      <c r="D613" s="18"/>
      <c r="F613" s="115" t="s">
        <v>77</v>
      </c>
      <c r="G613" s="116"/>
      <c r="H613" s="116"/>
      <c r="I613" s="116"/>
      <c r="J613" s="116"/>
      <c r="K613" s="116"/>
      <c r="L613" s="116"/>
      <c r="N613" s="117" t="s">
        <v>76</v>
      </c>
      <c r="O613" s="117"/>
      <c r="P613" s="117"/>
      <c r="Q613" s="117"/>
      <c r="R613" s="117"/>
      <c r="S613" s="117"/>
      <c r="T613" s="117"/>
      <c r="V613" s="117" t="s">
        <v>75</v>
      </c>
      <c r="W613" s="117"/>
      <c r="X613" s="117"/>
      <c r="Y613" s="117"/>
      <c r="Z613" s="117"/>
      <c r="AA613" s="117"/>
    </row>
    <row r="614" spans="1:27" s="121" customFormat="1" ht="36.6" thickBot="1" x14ac:dyDescent="0.25">
      <c r="A614" s="169"/>
      <c r="B614" s="169"/>
      <c r="C614" s="169"/>
      <c r="D614" s="169"/>
      <c r="E614" s="118" t="s">
        <v>64</v>
      </c>
      <c r="F614" s="119" t="s">
        <v>72</v>
      </c>
      <c r="G614" s="119" t="s">
        <v>71</v>
      </c>
      <c r="H614" s="119" t="s">
        <v>70</v>
      </c>
      <c r="I614" s="119" t="s">
        <v>69</v>
      </c>
      <c r="J614" s="119" t="s">
        <v>68</v>
      </c>
      <c r="K614" s="119" t="s">
        <v>67</v>
      </c>
      <c r="L614" s="120" t="s">
        <v>66</v>
      </c>
      <c r="N614" s="118" t="s">
        <v>64</v>
      </c>
      <c r="O614" s="119" t="s">
        <v>5</v>
      </c>
      <c r="P614" s="119" t="s">
        <v>6</v>
      </c>
      <c r="Q614" s="119" t="s">
        <v>7</v>
      </c>
      <c r="R614" s="119" t="s">
        <v>8</v>
      </c>
      <c r="S614" s="120" t="s">
        <v>65</v>
      </c>
      <c r="T614" s="122"/>
      <c r="U614" s="122"/>
      <c r="V614" s="118" t="s">
        <v>64</v>
      </c>
      <c r="W614" s="119" t="s">
        <v>9</v>
      </c>
      <c r="X614" s="119" t="s">
        <v>10</v>
      </c>
      <c r="Y614" s="119" t="s">
        <v>11</v>
      </c>
      <c r="Z614" s="119" t="s">
        <v>12</v>
      </c>
      <c r="AA614" s="120" t="s">
        <v>61</v>
      </c>
    </row>
    <row r="615" spans="1:27" s="114" customFormat="1" x14ac:dyDescent="0.2">
      <c r="A615" s="18"/>
      <c r="B615" s="18"/>
      <c r="C615" s="18"/>
      <c r="D615" s="18"/>
      <c r="E615" s="178" t="s">
        <v>181</v>
      </c>
      <c r="F615" s="123">
        <v>1160718.0763007593</v>
      </c>
      <c r="G615" s="124">
        <v>820117.01520556747</v>
      </c>
      <c r="H615" s="124">
        <v>142715.38273119673</v>
      </c>
      <c r="I615" s="124">
        <v>15743.067169359862</v>
      </c>
      <c r="J615" s="124">
        <v>1134286.1344671543</v>
      </c>
      <c r="K615" s="124">
        <v>310651.22365242947</v>
      </c>
      <c r="L615" s="125">
        <v>3584230.8995264671</v>
      </c>
      <c r="N615" s="282" t="s">
        <v>181</v>
      </c>
      <c r="O615" s="283">
        <v>657839.61471678445</v>
      </c>
      <c r="P615" s="284">
        <v>432665.36366742168</v>
      </c>
      <c r="Q615" s="284">
        <v>400254.77224533452</v>
      </c>
      <c r="R615" s="284">
        <v>18046.236131856971</v>
      </c>
      <c r="S615" s="285">
        <v>1508805.9867613977</v>
      </c>
      <c r="T615" s="74"/>
      <c r="U615" s="74"/>
      <c r="V615" s="282" t="s">
        <v>181</v>
      </c>
      <c r="W615" s="283">
        <v>7809.1900550379632</v>
      </c>
      <c r="X615" s="284">
        <v>6273.5183964587859</v>
      </c>
      <c r="Y615" s="284">
        <v>165647.27403604038</v>
      </c>
      <c r="Z615" s="284">
        <v>45348.103793963441</v>
      </c>
      <c r="AA615" s="285">
        <v>225078.08628150052</v>
      </c>
    </row>
    <row r="616" spans="1:27" s="114" customFormat="1" x14ac:dyDescent="0.2">
      <c r="A616" s="18"/>
      <c r="B616" s="18"/>
      <c r="C616" s="18"/>
      <c r="D616" s="18"/>
      <c r="E616" s="178" t="s">
        <v>182</v>
      </c>
      <c r="F616" s="123">
        <v>1187397.1130938074</v>
      </c>
      <c r="G616" s="123">
        <v>911727.72678790754</v>
      </c>
      <c r="H616" s="123">
        <v>170158.44869957792</v>
      </c>
      <c r="I616" s="123">
        <v>14132.897113492636</v>
      </c>
      <c r="J616" s="123">
        <v>1320441.6910820138</v>
      </c>
      <c r="K616" s="123">
        <v>413727.93797599978</v>
      </c>
      <c r="L616" s="125">
        <v>4017585.814752799</v>
      </c>
      <c r="N616" s="282" t="s">
        <v>182</v>
      </c>
      <c r="O616" s="283">
        <v>654955.37574610917</v>
      </c>
      <c r="P616" s="284">
        <v>591872.63800298702</v>
      </c>
      <c r="Q616" s="284">
        <v>282442.48341909965</v>
      </c>
      <c r="R616" s="284">
        <v>23194.550751143612</v>
      </c>
      <c r="S616" s="285">
        <v>1552465.0479193395</v>
      </c>
      <c r="T616" s="74"/>
      <c r="U616" s="74"/>
      <c r="V616" s="282" t="s">
        <v>182</v>
      </c>
      <c r="W616" s="283">
        <v>7963.9966449495769</v>
      </c>
      <c r="X616" s="283">
        <v>6691.6972070905358</v>
      </c>
      <c r="Y616" s="283">
        <v>228542.13316832506</v>
      </c>
      <c r="Z616" s="283">
        <v>56137.796305475174</v>
      </c>
      <c r="AA616" s="283">
        <v>299335.62332584045</v>
      </c>
    </row>
    <row r="617" spans="1:27" s="114" customFormat="1" x14ac:dyDescent="0.2">
      <c r="A617" s="18"/>
      <c r="B617" s="18"/>
      <c r="C617" s="18"/>
      <c r="D617" s="18"/>
      <c r="E617" s="178" t="s">
        <v>183</v>
      </c>
      <c r="F617" s="123">
        <v>1222575.3811203712</v>
      </c>
      <c r="G617" s="123">
        <v>956386.33341590595</v>
      </c>
      <c r="H617" s="123">
        <v>165085.82142114325</v>
      </c>
      <c r="I617" s="123">
        <v>15678.638402584587</v>
      </c>
      <c r="J617" s="123">
        <v>1325727.7131101079</v>
      </c>
      <c r="K617" s="123">
        <v>341465.14225751284</v>
      </c>
      <c r="L617" s="123">
        <v>4026919.0297276257</v>
      </c>
      <c r="N617" s="282" t="s">
        <v>183</v>
      </c>
      <c r="O617" s="283">
        <v>844894.86159085494</v>
      </c>
      <c r="P617" s="284">
        <v>554831.73869785469</v>
      </c>
      <c r="Q617" s="284">
        <v>291172.61683327146</v>
      </c>
      <c r="R617" s="284">
        <v>17434.228300562005</v>
      </c>
      <c r="S617" s="285">
        <v>1708333.4454225427</v>
      </c>
      <c r="T617" s="126"/>
      <c r="U617" s="126"/>
      <c r="V617" s="282" t="s">
        <v>183</v>
      </c>
      <c r="W617" s="283">
        <v>5579.3643729412142</v>
      </c>
      <c r="X617" s="283">
        <v>4883.4936390933326</v>
      </c>
      <c r="Y617" s="283">
        <v>378941.81070618925</v>
      </c>
      <c r="Z617" s="283">
        <v>57590.845348693314</v>
      </c>
      <c r="AA617" s="283">
        <v>446995.51406691707</v>
      </c>
    </row>
    <row r="618" spans="1:27" s="114" customFormat="1" x14ac:dyDescent="0.2">
      <c r="A618" s="18"/>
      <c r="B618" s="18"/>
      <c r="C618" s="18"/>
      <c r="D618" s="18"/>
      <c r="E618" s="178" t="s">
        <v>184</v>
      </c>
      <c r="F618" s="179">
        <v>1393878.1769486901</v>
      </c>
      <c r="G618" s="179">
        <v>1019181.3683634996</v>
      </c>
      <c r="H618" s="179">
        <v>160949.05705241355</v>
      </c>
      <c r="I618" s="179">
        <v>14132.986295719558</v>
      </c>
      <c r="J618" s="179">
        <v>1547367.6189454081</v>
      </c>
      <c r="K618" s="179">
        <v>360282.78122344951</v>
      </c>
      <c r="L618" s="179">
        <v>4495791.9888291806</v>
      </c>
      <c r="N618" s="282" t="s">
        <v>184</v>
      </c>
      <c r="O618" s="283">
        <v>473375.21253671648</v>
      </c>
      <c r="P618" s="284">
        <v>394030.74690841429</v>
      </c>
      <c r="Q618" s="284">
        <v>438941.08940894098</v>
      </c>
      <c r="R618" s="284">
        <v>28206.386454681462</v>
      </c>
      <c r="S618" s="285">
        <v>1334553.435308753</v>
      </c>
      <c r="T618" s="126"/>
      <c r="U618" s="126"/>
      <c r="V618" s="282" t="s">
        <v>184</v>
      </c>
      <c r="W618" s="283">
        <v>5579.3643729412142</v>
      </c>
      <c r="X618" s="283">
        <v>4883.4936390933326</v>
      </c>
      <c r="Y618" s="283">
        <v>378941.81070618925</v>
      </c>
      <c r="Z618" s="283">
        <v>57590.845348693314</v>
      </c>
      <c r="AA618" s="283">
        <v>446995.51406691712</v>
      </c>
    </row>
    <row r="619" spans="1:27" s="114" customFormat="1" ht="12" x14ac:dyDescent="0.25">
      <c r="A619" s="18"/>
      <c r="B619" s="18"/>
      <c r="C619" s="18"/>
      <c r="D619" s="18"/>
      <c r="E619" s="175" t="s">
        <v>185</v>
      </c>
      <c r="F619" s="180">
        <v>1176512.3678458743</v>
      </c>
      <c r="G619" s="180">
        <v>1014906.8252554237</v>
      </c>
      <c r="H619" s="180">
        <v>177256.33609467215</v>
      </c>
      <c r="I619" s="180">
        <v>13938.322434562981</v>
      </c>
      <c r="J619" s="180">
        <v>1545302.5453072139</v>
      </c>
      <c r="K619" s="180">
        <v>344869.4222846831</v>
      </c>
      <c r="L619" s="180">
        <v>4272785.8192224288</v>
      </c>
      <c r="N619" s="286" t="s">
        <v>185</v>
      </c>
      <c r="O619" s="287">
        <v>590999.09225189872</v>
      </c>
      <c r="P619" s="287">
        <v>485702.68619496591</v>
      </c>
      <c r="Q619" s="287">
        <v>617749.34175662347</v>
      </c>
      <c r="R619" s="287">
        <v>44698.683756150342</v>
      </c>
      <c r="S619" s="287">
        <v>1739149.803959639</v>
      </c>
      <c r="T619" s="176"/>
      <c r="U619" s="176"/>
      <c r="V619" s="286" t="s">
        <v>185</v>
      </c>
      <c r="W619" s="287">
        <v>7179.5993997593368</v>
      </c>
      <c r="X619" s="287">
        <v>5906.6471642000206</v>
      </c>
      <c r="Y619" s="287">
        <v>339620.02046630241</v>
      </c>
      <c r="Z619" s="287">
        <v>59926.09910643562</v>
      </c>
      <c r="AA619" s="287">
        <v>412632.36613669747</v>
      </c>
    </row>
    <row r="620" spans="1:27" s="114" customFormat="1" ht="12" x14ac:dyDescent="0.25">
      <c r="A620" s="18"/>
      <c r="B620" s="18"/>
      <c r="C620" s="18"/>
      <c r="D620" s="18"/>
      <c r="E620" s="127" t="s">
        <v>63</v>
      </c>
      <c r="F620" s="128">
        <v>1228216.2230619004</v>
      </c>
      <c r="G620" s="128">
        <v>944463.85380566085</v>
      </c>
      <c r="H620" s="128">
        <v>163233.00919980073</v>
      </c>
      <c r="I620" s="128">
        <v>14725.182283143926</v>
      </c>
      <c r="J620" s="128">
        <v>1374625.1405823797</v>
      </c>
      <c r="K620" s="128">
        <v>354199.30147881497</v>
      </c>
      <c r="L620" s="128">
        <v>4079462.7104117</v>
      </c>
      <c r="N620" s="288" t="s">
        <v>63</v>
      </c>
      <c r="O620" s="289">
        <v>644412.83136847266</v>
      </c>
      <c r="P620" s="289">
        <v>491820.63469432871</v>
      </c>
      <c r="Q620" s="289">
        <v>406112.060732654</v>
      </c>
      <c r="R620" s="289">
        <v>26316.017078878875</v>
      </c>
      <c r="S620" s="289">
        <v>1568661.5438743343</v>
      </c>
      <c r="T620" s="129"/>
      <c r="U620" s="129"/>
      <c r="V620" s="288" t="s">
        <v>63</v>
      </c>
      <c r="W620" s="289">
        <v>6822.3029691258616</v>
      </c>
      <c r="X620" s="289">
        <v>5727.7700091872011</v>
      </c>
      <c r="Y620" s="289">
        <v>298338.6098166093</v>
      </c>
      <c r="Z620" s="289">
        <v>55318.737980652171</v>
      </c>
      <c r="AA620" s="289">
        <v>366207.42077557452</v>
      </c>
    </row>
    <row r="621" spans="1:27" s="114" customFormat="1" ht="12" x14ac:dyDescent="0.25">
      <c r="A621" s="18"/>
      <c r="B621" s="18"/>
      <c r="C621" s="18"/>
      <c r="D621" s="18"/>
      <c r="E621" s="175" t="s">
        <v>186</v>
      </c>
      <c r="F621" s="130">
        <v>1065734.7431993862</v>
      </c>
      <c r="G621" s="130">
        <v>1089389.3211061845</v>
      </c>
      <c r="H621" s="130">
        <v>201734.45794719883</v>
      </c>
      <c r="I621" s="130">
        <v>13354.12313994157</v>
      </c>
      <c r="J621" s="130">
        <v>1376027.0290605517</v>
      </c>
      <c r="K621" s="130">
        <v>358587.04622404993</v>
      </c>
      <c r="L621" s="130">
        <v>4104826.7206773129</v>
      </c>
      <c r="M621" s="74"/>
      <c r="N621" s="286" t="s">
        <v>186</v>
      </c>
      <c r="O621" s="290">
        <v>566635.10877705831</v>
      </c>
      <c r="P621" s="290">
        <v>670797.95660138375</v>
      </c>
      <c r="Q621" s="290">
        <v>644889.56876231544</v>
      </c>
      <c r="R621" s="290">
        <v>83371.057431003297</v>
      </c>
      <c r="S621" s="290">
        <v>1965693.6915717612</v>
      </c>
      <c r="T621" s="74"/>
      <c r="U621" s="74"/>
      <c r="V621" s="286" t="s">
        <v>186</v>
      </c>
      <c r="W621" s="290">
        <v>7334.9682481024647</v>
      </c>
      <c r="X621" s="290">
        <v>12773.383941608619</v>
      </c>
      <c r="Y621" s="290">
        <v>297755.52823609114</v>
      </c>
      <c r="Z621" s="290">
        <v>61908.521456206945</v>
      </c>
      <c r="AA621" s="290">
        <v>379772.40188200923</v>
      </c>
    </row>
    <row r="622" spans="1:27" s="114" customFormat="1" ht="12" x14ac:dyDescent="0.25">
      <c r="A622" s="18"/>
      <c r="B622" s="18"/>
      <c r="C622" s="18"/>
      <c r="D622" s="18"/>
      <c r="E622" s="131" t="s">
        <v>187</v>
      </c>
      <c r="F622" s="132">
        <v>-9.4157637160513286E-2</v>
      </c>
      <c r="G622" s="132">
        <v>7.3388506212888727E-2</v>
      </c>
      <c r="H622" s="132">
        <v>0.13809448165200133</v>
      </c>
      <c r="I622" s="132">
        <v>-4.1913171212969336E-2</v>
      </c>
      <c r="J622" s="132">
        <v>-0.10954199018225874</v>
      </c>
      <c r="K622" s="132">
        <v>3.9776283581451244E-2</v>
      </c>
      <c r="L622" s="132">
        <v>-3.9309037628214583E-2</v>
      </c>
      <c r="N622" s="291" t="s">
        <v>187</v>
      </c>
      <c r="O622" s="292">
        <v>-4.1225077659604703E-2</v>
      </c>
      <c r="P622" s="292">
        <v>0.38108759878696397</v>
      </c>
      <c r="Q622" s="292">
        <v>4.3934044394958738E-2</v>
      </c>
      <c r="R622" s="292">
        <v>0.86517924970289095</v>
      </c>
      <c r="S622" s="292">
        <v>0.13026128462098807</v>
      </c>
      <c r="T622" s="133"/>
      <c r="U622" s="133"/>
      <c r="V622" s="291" t="s">
        <v>187</v>
      </c>
      <c r="W622" s="292">
        <v>2.1640322766244502E-2</v>
      </c>
      <c r="X622" s="292">
        <v>1.1625439249237108</v>
      </c>
      <c r="Y622" s="292">
        <v>-0.12326862289428875</v>
      </c>
      <c r="Z622" s="292">
        <v>3.3081117899069534E-2</v>
      </c>
      <c r="AA622" s="292">
        <v>-7.9634965532011437E-2</v>
      </c>
    </row>
    <row r="623" spans="1:27" s="114" customFormat="1" ht="26.25" customHeight="1" thickBot="1" x14ac:dyDescent="0.3">
      <c r="A623" s="18"/>
      <c r="B623" s="18"/>
      <c r="C623" s="18"/>
      <c r="D623" s="18"/>
      <c r="E623" s="134" t="s">
        <v>62</v>
      </c>
      <c r="F623" s="135">
        <v>-0.13229061529366015</v>
      </c>
      <c r="G623" s="135">
        <v>0.15344734127892257</v>
      </c>
      <c r="H623" s="135">
        <v>0.23586803267390288</v>
      </c>
      <c r="I623" s="135">
        <v>-9.3109824845551969E-2</v>
      </c>
      <c r="J623" s="135">
        <v>1.0198332889344019E-3</v>
      </c>
      <c r="K623" s="135">
        <v>1.2387784862690987E-2</v>
      </c>
      <c r="L623" s="136">
        <v>6.2174879551855078E-3</v>
      </c>
      <c r="N623" s="293" t="s">
        <v>62</v>
      </c>
      <c r="O623" s="294">
        <v>-0.12069549022828407</v>
      </c>
      <c r="P623" s="294">
        <v>0.36390771204280847</v>
      </c>
      <c r="Q623" s="294">
        <v>0.58795965724064048</v>
      </c>
      <c r="R623" s="294">
        <v>2.1680727817248817</v>
      </c>
      <c r="S623" s="295">
        <v>0.25310249317186884</v>
      </c>
      <c r="T623" s="133"/>
      <c r="U623" s="133"/>
      <c r="V623" s="293" t="s">
        <v>62</v>
      </c>
      <c r="W623" s="294">
        <v>7.5145486985356058E-2</v>
      </c>
      <c r="X623" s="294">
        <v>1.2300797554930503</v>
      </c>
      <c r="Y623" s="294">
        <v>-1.9544288313088076E-3</v>
      </c>
      <c r="Z623" s="294">
        <v>0.11912389393011025</v>
      </c>
      <c r="AA623" s="295">
        <v>3.7041797453765568E-2</v>
      </c>
    </row>
    <row r="624" spans="1:27" s="114" customFormat="1" ht="12" x14ac:dyDescent="0.2">
      <c r="E624" s="58" t="s">
        <v>125</v>
      </c>
      <c r="J624" s="137"/>
      <c r="K624" s="137"/>
      <c r="L624" s="137"/>
      <c r="M624" s="137"/>
      <c r="N624" s="137"/>
      <c r="O624" s="137"/>
    </row>
    <row r="625" spans="5:24" s="114" customFormat="1" ht="12.75" customHeight="1" x14ac:dyDescent="0.25">
      <c r="E625" s="78" t="s">
        <v>92</v>
      </c>
      <c r="J625" s="138"/>
      <c r="K625" s="138"/>
      <c r="L625" s="138"/>
      <c r="M625" s="138"/>
      <c r="N625" s="138"/>
      <c r="O625" s="138"/>
    </row>
    <row r="626" spans="5:24" x14ac:dyDescent="0.2">
      <c r="M626" s="39"/>
      <c r="O626" s="39"/>
      <c r="P626" s="39"/>
      <c r="Q626" s="39"/>
      <c r="R626" s="39"/>
      <c r="S626" s="39"/>
      <c r="T626" s="39"/>
      <c r="U626" s="18"/>
      <c r="V626" s="18"/>
      <c r="X626" s="18"/>
    </row>
    <row r="627" spans="5:24" x14ac:dyDescent="0.2">
      <c r="F627" s="297">
        <f>F621/$L$621</f>
        <v>0.25962965448235431</v>
      </c>
      <c r="G627" s="297">
        <f t="shared" ref="G627:L627" si="1">G621/$L$621</f>
        <v>0.26539227968347245</v>
      </c>
      <c r="H627" s="297">
        <f t="shared" si="1"/>
        <v>4.914566964081539E-2</v>
      </c>
      <c r="I627" s="297">
        <f t="shared" si="1"/>
        <v>3.2532732923103965E-3</v>
      </c>
      <c r="J627" s="297">
        <f t="shared" si="1"/>
        <v>0.33522170914768884</v>
      </c>
      <c r="K627" s="297">
        <f t="shared" si="1"/>
        <v>8.7357413753358537E-2</v>
      </c>
      <c r="L627" s="297">
        <f t="shared" si="1"/>
        <v>1</v>
      </c>
      <c r="M627" s="39"/>
      <c r="O627" s="39"/>
      <c r="P627" s="39"/>
      <c r="Q627" s="39"/>
      <c r="R627" s="39"/>
      <c r="S627" s="39"/>
      <c r="T627" s="39"/>
      <c r="U627" s="18"/>
      <c r="V627" s="18"/>
      <c r="X627" s="18"/>
    </row>
    <row r="628" spans="5:24" x14ac:dyDescent="0.2">
      <c r="M628" s="39"/>
      <c r="O628" s="39"/>
      <c r="P628" s="39"/>
      <c r="Q628" s="39"/>
      <c r="R628" s="39"/>
      <c r="S628" s="39"/>
      <c r="T628" s="39"/>
      <c r="U628" s="18"/>
      <c r="V628" s="18"/>
      <c r="X628" s="18"/>
    </row>
    <row r="629" spans="5:24" x14ac:dyDescent="0.2">
      <c r="M629" s="39"/>
      <c r="O629" s="39"/>
      <c r="P629" s="39"/>
      <c r="Q629" s="39"/>
      <c r="R629" s="39"/>
      <c r="S629" s="39"/>
      <c r="T629" s="39"/>
      <c r="U629" s="18"/>
      <c r="V629" s="18"/>
      <c r="X629" s="18"/>
    </row>
    <row r="630" spans="5:24" x14ac:dyDescent="0.2">
      <c r="G630" s="297">
        <f>8093/SUM(G621,H621)</f>
        <v>6.2681829049214526E-3</v>
      </c>
      <c r="M630" s="39"/>
      <c r="O630" s="39"/>
      <c r="P630" s="39"/>
      <c r="Q630" s="39"/>
      <c r="R630" s="39"/>
      <c r="S630" s="39"/>
      <c r="T630" s="39"/>
      <c r="U630" s="18"/>
      <c r="V630" s="18"/>
      <c r="X630" s="18"/>
    </row>
    <row r="631" spans="5:24" x14ac:dyDescent="0.2">
      <c r="M631" s="39"/>
      <c r="O631" s="39"/>
      <c r="P631" s="39"/>
      <c r="Q631" s="39"/>
      <c r="R631" s="39"/>
      <c r="S631" s="39"/>
      <c r="T631" s="39"/>
      <c r="U631" s="18"/>
      <c r="V631" s="18"/>
      <c r="X631" s="18"/>
    </row>
    <row r="632" spans="5:24" x14ac:dyDescent="0.2">
      <c r="M632" s="39"/>
      <c r="O632" s="39"/>
      <c r="P632" s="39"/>
      <c r="Q632" s="39"/>
      <c r="R632" s="39"/>
      <c r="S632" s="39"/>
      <c r="T632" s="39"/>
      <c r="U632" s="18"/>
      <c r="V632" s="18"/>
      <c r="X632" s="18"/>
    </row>
    <row r="633" spans="5:24" x14ac:dyDescent="0.2">
      <c r="M633" s="39"/>
      <c r="O633" s="39"/>
      <c r="P633" s="39"/>
      <c r="Q633" s="39"/>
      <c r="R633" s="39"/>
      <c r="S633" s="39"/>
      <c r="T633" s="39"/>
      <c r="U633" s="18"/>
      <c r="V633" s="18"/>
      <c r="X633" s="18"/>
    </row>
    <row r="634" spans="5:24" x14ac:dyDescent="0.2">
      <c r="M634" s="39"/>
      <c r="O634" s="39"/>
      <c r="P634" s="39"/>
      <c r="Q634" s="39"/>
      <c r="R634" s="39"/>
      <c r="S634" s="39"/>
      <c r="T634" s="39"/>
      <c r="U634" s="18"/>
      <c r="V634" s="18"/>
      <c r="X634" s="18"/>
    </row>
    <row r="635" spans="5:24" x14ac:dyDescent="0.2">
      <c r="M635" s="39"/>
      <c r="O635" s="39"/>
      <c r="P635" s="39"/>
      <c r="Q635" s="39"/>
      <c r="R635" s="39"/>
      <c r="S635" s="39"/>
      <c r="T635" s="39"/>
      <c r="U635" s="18"/>
      <c r="V635" s="18"/>
      <c r="X635" s="18"/>
    </row>
    <row r="636" spans="5:24" x14ac:dyDescent="0.2">
      <c r="M636" s="39"/>
      <c r="O636" s="39"/>
      <c r="P636" s="39"/>
      <c r="Q636" s="39"/>
      <c r="R636" s="39"/>
      <c r="S636" s="39"/>
      <c r="T636" s="39"/>
      <c r="U636" s="18"/>
      <c r="V636" s="18"/>
      <c r="X636" s="18"/>
    </row>
    <row r="637" spans="5:24" x14ac:dyDescent="0.2">
      <c r="M637" s="39"/>
      <c r="O637" s="39"/>
      <c r="P637" s="39"/>
      <c r="Q637" s="39"/>
      <c r="R637" s="39"/>
      <c r="S637" s="39"/>
      <c r="T637" s="39"/>
      <c r="U637" s="18"/>
      <c r="V637" s="18"/>
      <c r="X637" s="18"/>
    </row>
    <row r="638" spans="5:24" x14ac:dyDescent="0.2">
      <c r="M638" s="39"/>
      <c r="O638" s="39"/>
      <c r="P638" s="39"/>
      <c r="Q638" s="39"/>
      <c r="R638" s="39"/>
      <c r="S638" s="39"/>
      <c r="T638" s="39"/>
      <c r="U638" s="18"/>
      <c r="V638" s="18"/>
      <c r="X638" s="18"/>
    </row>
    <row r="639" spans="5:24" x14ac:dyDescent="0.2">
      <c r="M639" s="39"/>
      <c r="O639" s="39"/>
      <c r="P639" s="39"/>
      <c r="Q639" s="39"/>
      <c r="R639" s="39"/>
      <c r="S639" s="39"/>
      <c r="T639" s="39"/>
      <c r="U639" s="18"/>
      <c r="V639" s="18"/>
      <c r="X639" s="18"/>
    </row>
    <row r="640" spans="5:24" x14ac:dyDescent="0.2">
      <c r="M640" s="39"/>
      <c r="O640" s="39"/>
      <c r="P640" s="39"/>
      <c r="Q640" s="39"/>
      <c r="R640" s="39"/>
      <c r="S640" s="39"/>
      <c r="T640" s="39"/>
      <c r="U640" s="18"/>
      <c r="V640" s="18"/>
      <c r="X640" s="18"/>
    </row>
    <row r="641" spans="13:24" x14ac:dyDescent="0.2">
      <c r="M641" s="39"/>
      <c r="O641" s="39"/>
      <c r="P641" s="39"/>
      <c r="Q641" s="39"/>
      <c r="R641" s="39"/>
      <c r="S641" s="39"/>
      <c r="T641" s="39"/>
      <c r="U641" s="18"/>
      <c r="V641" s="18"/>
      <c r="X641" s="18"/>
    </row>
    <row r="642" spans="13:24" x14ac:dyDescent="0.2">
      <c r="M642" s="39"/>
      <c r="O642" s="39"/>
      <c r="P642" s="39"/>
      <c r="Q642" s="39"/>
      <c r="R642" s="39"/>
      <c r="S642" s="39"/>
      <c r="T642" s="39"/>
      <c r="U642" s="18"/>
      <c r="V642" s="18"/>
      <c r="X642" s="18"/>
    </row>
    <row r="643" spans="13:24" x14ac:dyDescent="0.2">
      <c r="M643" s="39"/>
      <c r="O643" s="39"/>
      <c r="P643" s="39"/>
      <c r="Q643" s="39"/>
      <c r="R643" s="39"/>
      <c r="S643" s="39"/>
      <c r="T643" s="39"/>
      <c r="U643" s="18"/>
      <c r="V643" s="18"/>
      <c r="X643" s="18"/>
    </row>
    <row r="644" spans="13:24" x14ac:dyDescent="0.2">
      <c r="M644" s="39"/>
      <c r="O644" s="39"/>
      <c r="P644" s="39"/>
      <c r="Q644" s="39"/>
      <c r="R644" s="39"/>
      <c r="S644" s="39"/>
      <c r="T644" s="39"/>
      <c r="U644" s="18"/>
      <c r="V644" s="18"/>
      <c r="X644" s="18"/>
    </row>
    <row r="645" spans="13:24" x14ac:dyDescent="0.2">
      <c r="M645" s="39"/>
      <c r="O645" s="39"/>
      <c r="P645" s="39"/>
      <c r="Q645" s="39"/>
      <c r="R645" s="39"/>
      <c r="S645" s="39"/>
      <c r="T645" s="39"/>
      <c r="U645" s="18"/>
      <c r="V645" s="18"/>
      <c r="X645" s="18"/>
    </row>
    <row r="646" spans="13:24" x14ac:dyDescent="0.2">
      <c r="M646" s="39"/>
      <c r="O646" s="39"/>
      <c r="P646" s="39"/>
      <c r="Q646" s="39"/>
      <c r="R646" s="39"/>
      <c r="S646" s="39"/>
      <c r="T646" s="39"/>
      <c r="U646" s="18"/>
      <c r="V646" s="18"/>
      <c r="X646" s="18"/>
    </row>
    <row r="647" spans="13:24" x14ac:dyDescent="0.2">
      <c r="M647" s="39"/>
      <c r="O647" s="39"/>
      <c r="P647" s="39"/>
      <c r="Q647" s="39"/>
      <c r="R647" s="39"/>
      <c r="S647" s="39"/>
      <c r="T647" s="39"/>
      <c r="U647" s="18"/>
      <c r="V647" s="18"/>
      <c r="X647" s="18"/>
    </row>
    <row r="648" spans="13:24" x14ac:dyDescent="0.2">
      <c r="M648" s="39"/>
      <c r="O648" s="39"/>
      <c r="P648" s="39"/>
      <c r="Q648" s="39"/>
      <c r="R648" s="39"/>
      <c r="S648" s="39"/>
      <c r="T648" s="39"/>
      <c r="U648" s="18"/>
      <c r="V648" s="18"/>
      <c r="X648" s="18"/>
    </row>
    <row r="649" spans="13:24" x14ac:dyDescent="0.2">
      <c r="M649" s="39"/>
      <c r="O649" s="39"/>
      <c r="P649" s="39"/>
      <c r="Q649" s="39"/>
      <c r="R649" s="39"/>
      <c r="S649" s="39"/>
      <c r="T649" s="39"/>
      <c r="U649" s="18"/>
      <c r="V649" s="18"/>
      <c r="X649" s="18"/>
    </row>
    <row r="650" spans="13:24" x14ac:dyDescent="0.2">
      <c r="M650" s="39"/>
      <c r="O650" s="39"/>
      <c r="P650" s="39"/>
      <c r="Q650" s="39"/>
      <c r="R650" s="39"/>
      <c r="S650" s="39"/>
      <c r="T650" s="39"/>
      <c r="U650" s="18"/>
      <c r="V650" s="18"/>
      <c r="X650" s="18"/>
    </row>
    <row r="651" spans="13:24" x14ac:dyDescent="0.2">
      <c r="M651" s="39"/>
      <c r="O651" s="39"/>
      <c r="P651" s="39"/>
      <c r="Q651" s="39"/>
      <c r="R651" s="39"/>
      <c r="S651" s="39"/>
      <c r="T651" s="39"/>
      <c r="U651" s="18"/>
      <c r="V651" s="18"/>
      <c r="X651" s="18"/>
    </row>
    <row r="652" spans="13:24" x14ac:dyDescent="0.2">
      <c r="M652" s="39"/>
      <c r="O652" s="39"/>
      <c r="P652" s="39"/>
      <c r="Q652" s="39"/>
      <c r="R652" s="39"/>
      <c r="S652" s="39"/>
      <c r="T652" s="39"/>
      <c r="U652" s="18"/>
      <c r="V652" s="18"/>
      <c r="X652" s="18"/>
    </row>
    <row r="653" spans="13:24" x14ac:dyDescent="0.2">
      <c r="M653" s="39"/>
      <c r="O653" s="39"/>
      <c r="P653" s="39"/>
      <c r="Q653" s="39"/>
      <c r="R653" s="39"/>
      <c r="S653" s="39"/>
      <c r="T653" s="39"/>
      <c r="U653" s="18"/>
      <c r="V653" s="18"/>
      <c r="X653" s="18"/>
    </row>
    <row r="654" spans="13:24" x14ac:dyDescent="0.2">
      <c r="M654" s="39"/>
      <c r="O654" s="39"/>
      <c r="P654" s="39"/>
      <c r="Q654" s="39"/>
      <c r="R654" s="39"/>
      <c r="S654" s="39"/>
      <c r="T654" s="39"/>
      <c r="U654" s="18"/>
      <c r="V654" s="18"/>
      <c r="X654" s="18"/>
    </row>
    <row r="655" spans="13:24" x14ac:dyDescent="0.2">
      <c r="M655" s="39"/>
      <c r="O655" s="39"/>
      <c r="P655" s="39"/>
      <c r="Q655" s="39"/>
      <c r="R655" s="39"/>
      <c r="S655" s="39"/>
      <c r="T655" s="39"/>
      <c r="U655" s="18"/>
      <c r="V655" s="18"/>
      <c r="X655" s="18"/>
    </row>
    <row r="656" spans="13:24" x14ac:dyDescent="0.2">
      <c r="M656" s="39"/>
      <c r="O656" s="39"/>
      <c r="P656" s="39"/>
      <c r="Q656" s="39"/>
      <c r="R656" s="39"/>
      <c r="S656" s="39"/>
      <c r="T656" s="39"/>
      <c r="U656" s="18"/>
      <c r="V656" s="18"/>
      <c r="X656" s="18"/>
    </row>
    <row r="657" spans="13:24" x14ac:dyDescent="0.2">
      <c r="M657" s="39"/>
      <c r="O657" s="39"/>
      <c r="P657" s="39"/>
      <c r="Q657" s="39"/>
      <c r="R657" s="39"/>
      <c r="S657" s="39"/>
      <c r="T657" s="39"/>
      <c r="U657" s="18"/>
      <c r="V657" s="18"/>
      <c r="X657" s="18"/>
    </row>
    <row r="658" spans="13:24" x14ac:dyDescent="0.2">
      <c r="M658" s="39"/>
      <c r="O658" s="39"/>
      <c r="P658" s="39"/>
      <c r="Q658" s="39"/>
      <c r="R658" s="39"/>
      <c r="S658" s="39"/>
      <c r="T658" s="39"/>
      <c r="U658" s="18"/>
      <c r="V658" s="18"/>
      <c r="X658" s="18"/>
    </row>
    <row r="659" spans="13:24" x14ac:dyDescent="0.2">
      <c r="M659" s="39"/>
      <c r="O659" s="39"/>
      <c r="P659" s="39"/>
      <c r="Q659" s="39"/>
      <c r="R659" s="39"/>
      <c r="S659" s="39"/>
      <c r="T659" s="39"/>
      <c r="U659" s="18"/>
      <c r="V659" s="18"/>
      <c r="X659" s="18"/>
    </row>
    <row r="660" spans="13:24" x14ac:dyDescent="0.2">
      <c r="M660" s="39"/>
      <c r="O660" s="39"/>
      <c r="P660" s="39"/>
      <c r="Q660" s="39"/>
      <c r="R660" s="39"/>
      <c r="S660" s="39"/>
      <c r="T660" s="39"/>
      <c r="U660" s="18"/>
      <c r="V660" s="18"/>
      <c r="X660" s="18"/>
    </row>
    <row r="661" spans="13:24" x14ac:dyDescent="0.2">
      <c r="M661" s="39"/>
      <c r="O661" s="39"/>
      <c r="P661" s="39"/>
      <c r="Q661" s="39"/>
      <c r="R661" s="39"/>
      <c r="S661" s="39"/>
      <c r="T661" s="39"/>
      <c r="U661" s="18"/>
      <c r="V661" s="18"/>
      <c r="X661" s="18"/>
    </row>
    <row r="662" spans="13:24" x14ac:dyDescent="0.2">
      <c r="M662" s="39"/>
      <c r="O662" s="39"/>
      <c r="P662" s="39"/>
      <c r="Q662" s="39"/>
      <c r="R662" s="39"/>
      <c r="S662" s="39"/>
      <c r="T662" s="39"/>
      <c r="U662" s="18"/>
      <c r="V662" s="18"/>
      <c r="X662" s="18"/>
    </row>
    <row r="663" spans="13:24" x14ac:dyDescent="0.2">
      <c r="M663" s="39"/>
      <c r="O663" s="39"/>
      <c r="P663" s="39"/>
      <c r="Q663" s="39"/>
      <c r="R663" s="39"/>
      <c r="S663" s="39"/>
      <c r="T663" s="39"/>
      <c r="U663" s="18"/>
      <c r="V663" s="18"/>
      <c r="X663" s="18"/>
    </row>
    <row r="664" spans="13:24" x14ac:dyDescent="0.2">
      <c r="M664" s="39"/>
      <c r="O664" s="39"/>
      <c r="P664" s="39"/>
      <c r="Q664" s="39"/>
      <c r="R664" s="39"/>
      <c r="S664" s="39"/>
      <c r="T664" s="39"/>
      <c r="U664" s="18"/>
      <c r="V664" s="18"/>
      <c r="X664" s="18"/>
    </row>
    <row r="665" spans="13:24" x14ac:dyDescent="0.2">
      <c r="M665" s="39"/>
      <c r="O665" s="39"/>
      <c r="P665" s="39"/>
      <c r="Q665" s="39"/>
      <c r="R665" s="39"/>
      <c r="S665" s="39"/>
      <c r="T665" s="39"/>
      <c r="U665" s="18"/>
      <c r="V665" s="18"/>
      <c r="X665" s="18"/>
    </row>
    <row r="666" spans="13:24" x14ac:dyDescent="0.2">
      <c r="M666" s="39"/>
      <c r="O666" s="39"/>
      <c r="P666" s="39"/>
      <c r="Q666" s="39"/>
      <c r="R666" s="39"/>
      <c r="S666" s="39"/>
      <c r="T666" s="39"/>
      <c r="U666" s="18"/>
      <c r="V666" s="18"/>
      <c r="X666" s="18"/>
    </row>
    <row r="667" spans="13:24" x14ac:dyDescent="0.2">
      <c r="M667" s="39"/>
      <c r="O667" s="39"/>
      <c r="P667" s="39"/>
      <c r="Q667" s="39"/>
      <c r="R667" s="39"/>
      <c r="S667" s="39"/>
      <c r="T667" s="39"/>
      <c r="U667" s="18"/>
      <c r="V667" s="18"/>
      <c r="X667" s="18"/>
    </row>
    <row r="668" spans="13:24" x14ac:dyDescent="0.2">
      <c r="M668" s="39"/>
      <c r="O668" s="39"/>
      <c r="P668" s="39"/>
      <c r="Q668" s="39"/>
      <c r="R668" s="39"/>
      <c r="S668" s="39"/>
      <c r="T668" s="39"/>
      <c r="U668" s="18"/>
      <c r="V668" s="18"/>
      <c r="X668" s="18"/>
    </row>
    <row r="669" spans="13:24" x14ac:dyDescent="0.2">
      <c r="M669" s="39"/>
      <c r="O669" s="39"/>
      <c r="P669" s="39"/>
      <c r="Q669" s="39"/>
      <c r="R669" s="39"/>
      <c r="S669" s="39"/>
      <c r="T669" s="39"/>
      <c r="U669" s="18"/>
      <c r="V669" s="18"/>
      <c r="X669" s="18"/>
    </row>
    <row r="670" spans="13:24" x14ac:dyDescent="0.2">
      <c r="M670" s="39"/>
      <c r="O670" s="39"/>
      <c r="P670" s="39"/>
      <c r="Q670" s="39"/>
      <c r="R670" s="39"/>
      <c r="S670" s="39"/>
      <c r="T670" s="39"/>
      <c r="U670" s="18"/>
      <c r="V670" s="18"/>
      <c r="X670" s="18"/>
    </row>
    <row r="671" spans="13:24" x14ac:dyDescent="0.2">
      <c r="M671" s="39"/>
      <c r="O671" s="39"/>
      <c r="P671" s="39"/>
      <c r="Q671" s="39"/>
      <c r="R671" s="39"/>
      <c r="S671" s="39"/>
      <c r="T671" s="39"/>
      <c r="U671" s="18"/>
      <c r="V671" s="18"/>
      <c r="X671" s="18"/>
    </row>
    <row r="672" spans="13:24" x14ac:dyDescent="0.2">
      <c r="M672" s="39"/>
      <c r="O672" s="39"/>
      <c r="P672" s="39"/>
      <c r="Q672" s="39"/>
      <c r="R672" s="39"/>
      <c r="S672" s="39"/>
      <c r="T672" s="39"/>
      <c r="U672" s="18"/>
      <c r="V672" s="18"/>
      <c r="X672" s="18"/>
    </row>
    <row r="673" spans="13:24" x14ac:dyDescent="0.2">
      <c r="M673" s="39"/>
      <c r="O673" s="39"/>
      <c r="P673" s="39"/>
      <c r="Q673" s="39"/>
      <c r="R673" s="39"/>
      <c r="S673" s="39"/>
      <c r="T673" s="39"/>
      <c r="U673" s="18"/>
      <c r="V673" s="18"/>
      <c r="X673" s="18"/>
    </row>
    <row r="674" spans="13:24" x14ac:dyDescent="0.2">
      <c r="M674" s="39"/>
      <c r="O674" s="39"/>
      <c r="P674" s="39"/>
      <c r="Q674" s="39"/>
      <c r="R674" s="39"/>
      <c r="S674" s="39"/>
      <c r="T674" s="39"/>
      <c r="U674" s="18"/>
      <c r="V674" s="18"/>
      <c r="X674" s="18"/>
    </row>
    <row r="675" spans="13:24" x14ac:dyDescent="0.2">
      <c r="M675" s="39"/>
      <c r="O675" s="39"/>
      <c r="P675" s="39"/>
      <c r="Q675" s="39"/>
      <c r="R675" s="39"/>
      <c r="S675" s="39"/>
      <c r="T675" s="39"/>
      <c r="U675" s="18"/>
      <c r="V675" s="18"/>
      <c r="X675" s="18"/>
    </row>
    <row r="676" spans="13:24" x14ac:dyDescent="0.2">
      <c r="M676" s="39"/>
      <c r="O676" s="39"/>
      <c r="P676" s="39"/>
      <c r="Q676" s="39"/>
      <c r="R676" s="39"/>
      <c r="S676" s="39"/>
      <c r="T676" s="39"/>
      <c r="U676" s="18"/>
      <c r="V676" s="18"/>
      <c r="X676" s="18"/>
    </row>
    <row r="677" spans="13:24" x14ac:dyDescent="0.2">
      <c r="M677" s="39"/>
      <c r="O677" s="39"/>
      <c r="P677" s="39"/>
      <c r="Q677" s="39"/>
      <c r="R677" s="39"/>
      <c r="S677" s="39"/>
      <c r="T677" s="39"/>
      <c r="U677" s="18"/>
      <c r="V677" s="18"/>
      <c r="X677" s="18"/>
    </row>
    <row r="678" spans="13:24" x14ac:dyDescent="0.2">
      <c r="M678" s="39"/>
      <c r="O678" s="39"/>
      <c r="P678" s="39"/>
      <c r="Q678" s="39"/>
      <c r="R678" s="39"/>
      <c r="S678" s="39"/>
      <c r="T678" s="39"/>
      <c r="U678" s="18"/>
      <c r="V678" s="18"/>
      <c r="X678" s="18"/>
    </row>
    <row r="679" spans="13:24" x14ac:dyDescent="0.2">
      <c r="M679" s="39"/>
      <c r="O679" s="39"/>
      <c r="P679" s="39"/>
      <c r="Q679" s="39"/>
      <c r="R679" s="39"/>
      <c r="S679" s="39"/>
      <c r="T679" s="39"/>
      <c r="U679" s="18"/>
      <c r="V679" s="18"/>
      <c r="X679" s="18"/>
    </row>
    <row r="680" spans="13:24" x14ac:dyDescent="0.2">
      <c r="M680" s="39"/>
      <c r="O680" s="39"/>
      <c r="P680" s="39"/>
      <c r="Q680" s="39"/>
      <c r="R680" s="39"/>
      <c r="S680" s="39"/>
      <c r="T680" s="39"/>
      <c r="U680" s="18"/>
      <c r="V680" s="18"/>
      <c r="X680" s="18"/>
    </row>
    <row r="681" spans="13:24" x14ac:dyDescent="0.2">
      <c r="M681" s="39"/>
      <c r="O681" s="39"/>
      <c r="P681" s="39"/>
      <c r="Q681" s="39"/>
      <c r="R681" s="39"/>
      <c r="S681" s="39"/>
      <c r="T681" s="39"/>
      <c r="U681" s="18"/>
      <c r="V681" s="18"/>
      <c r="X681" s="18"/>
    </row>
    <row r="682" spans="13:24" x14ac:dyDescent="0.2">
      <c r="M682" s="39"/>
      <c r="O682" s="39"/>
      <c r="P682" s="39"/>
      <c r="Q682" s="39"/>
      <c r="R682" s="39"/>
      <c r="S682" s="39"/>
      <c r="T682" s="39"/>
      <c r="U682" s="18"/>
      <c r="V682" s="18"/>
      <c r="X682" s="18"/>
    </row>
    <row r="683" spans="13:24" x14ac:dyDescent="0.2">
      <c r="M683" s="39"/>
      <c r="O683" s="39"/>
      <c r="P683" s="39"/>
      <c r="Q683" s="39"/>
      <c r="R683" s="39"/>
      <c r="S683" s="39"/>
      <c r="T683" s="39"/>
      <c r="U683" s="18"/>
      <c r="V683" s="18"/>
      <c r="X683" s="18"/>
    </row>
    <row r="684" spans="13:24" x14ac:dyDescent="0.2">
      <c r="M684" s="39"/>
      <c r="O684" s="39"/>
      <c r="P684" s="39"/>
      <c r="Q684" s="39"/>
      <c r="R684" s="39"/>
      <c r="S684" s="39"/>
      <c r="T684" s="39"/>
      <c r="U684" s="18"/>
      <c r="V684" s="18"/>
      <c r="X684" s="18"/>
    </row>
    <row r="685" spans="13:24" x14ac:dyDescent="0.2">
      <c r="M685" s="39"/>
      <c r="O685" s="39"/>
      <c r="P685" s="39"/>
      <c r="Q685" s="39"/>
      <c r="R685" s="39"/>
      <c r="S685" s="39"/>
      <c r="T685" s="39"/>
      <c r="U685" s="18"/>
      <c r="V685" s="18"/>
      <c r="X685" s="18"/>
    </row>
    <row r="686" spans="13:24" x14ac:dyDescent="0.2">
      <c r="M686" s="39"/>
      <c r="O686" s="39"/>
      <c r="P686" s="39"/>
      <c r="Q686" s="39"/>
      <c r="R686" s="39"/>
      <c r="S686" s="39"/>
      <c r="T686" s="39"/>
      <c r="U686" s="18"/>
      <c r="V686" s="18"/>
      <c r="X686" s="18"/>
    </row>
    <row r="687" spans="13:24" x14ac:dyDescent="0.2">
      <c r="M687" s="39"/>
      <c r="O687" s="39"/>
      <c r="P687" s="39"/>
      <c r="Q687" s="39"/>
      <c r="R687" s="39"/>
      <c r="S687" s="39"/>
      <c r="T687" s="39"/>
      <c r="U687" s="18"/>
      <c r="V687" s="18"/>
      <c r="X687" s="18"/>
    </row>
    <row r="688" spans="13:24" x14ac:dyDescent="0.2">
      <c r="M688" s="39"/>
      <c r="O688" s="39"/>
      <c r="P688" s="39"/>
      <c r="Q688" s="39"/>
      <c r="R688" s="39"/>
      <c r="S688" s="39"/>
      <c r="T688" s="39"/>
      <c r="U688" s="18"/>
      <c r="V688" s="18"/>
      <c r="X688" s="18"/>
    </row>
    <row r="689" spans="13:24" x14ac:dyDescent="0.2">
      <c r="M689" s="39"/>
      <c r="O689" s="39"/>
      <c r="P689" s="39"/>
      <c r="Q689" s="39"/>
      <c r="R689" s="39"/>
      <c r="S689" s="39"/>
      <c r="T689" s="39"/>
      <c r="U689" s="18"/>
      <c r="V689" s="18"/>
      <c r="X689" s="18"/>
    </row>
    <row r="690" spans="13:24" x14ac:dyDescent="0.2">
      <c r="M690" s="39"/>
      <c r="O690" s="39"/>
      <c r="P690" s="39"/>
      <c r="Q690" s="39"/>
      <c r="R690" s="39"/>
      <c r="S690" s="39"/>
      <c r="T690" s="39"/>
      <c r="U690" s="18"/>
      <c r="V690" s="18"/>
      <c r="X690" s="18"/>
    </row>
    <row r="691" spans="13:24" x14ac:dyDescent="0.2">
      <c r="M691" s="39"/>
      <c r="O691" s="39"/>
      <c r="P691" s="39"/>
      <c r="Q691" s="39"/>
      <c r="R691" s="39"/>
      <c r="S691" s="39"/>
      <c r="T691" s="39"/>
      <c r="U691" s="18"/>
      <c r="V691" s="18"/>
      <c r="X691" s="18"/>
    </row>
    <row r="692" spans="13:24" x14ac:dyDescent="0.2">
      <c r="M692" s="39"/>
      <c r="O692" s="39"/>
      <c r="P692" s="39"/>
      <c r="Q692" s="39"/>
      <c r="R692" s="39"/>
      <c r="S692" s="39"/>
      <c r="T692" s="39"/>
      <c r="U692" s="18"/>
      <c r="V692" s="18"/>
      <c r="X692" s="18"/>
    </row>
    <row r="693" spans="13:24" x14ac:dyDescent="0.2">
      <c r="M693" s="39"/>
      <c r="O693" s="39"/>
      <c r="P693" s="39"/>
      <c r="Q693" s="39"/>
      <c r="R693" s="39"/>
      <c r="S693" s="39"/>
      <c r="T693" s="39"/>
      <c r="U693" s="18"/>
      <c r="V693" s="18"/>
      <c r="X693" s="18"/>
    </row>
    <row r="694" spans="13:24" x14ac:dyDescent="0.2">
      <c r="M694" s="39"/>
      <c r="O694" s="39"/>
      <c r="P694" s="39"/>
      <c r="Q694" s="39"/>
      <c r="R694" s="39"/>
      <c r="S694" s="39"/>
      <c r="T694" s="39"/>
      <c r="U694" s="18"/>
      <c r="V694" s="18"/>
      <c r="X694" s="18"/>
    </row>
    <row r="695" spans="13:24" x14ac:dyDescent="0.2">
      <c r="M695" s="39"/>
      <c r="O695" s="39"/>
      <c r="P695" s="39"/>
      <c r="Q695" s="39"/>
      <c r="R695" s="39"/>
      <c r="S695" s="39"/>
      <c r="T695" s="39"/>
      <c r="U695" s="18"/>
      <c r="V695" s="18"/>
      <c r="X695" s="18"/>
    </row>
    <row r="696" spans="13:24" x14ac:dyDescent="0.2">
      <c r="M696" s="39"/>
      <c r="O696" s="39"/>
      <c r="P696" s="39"/>
      <c r="Q696" s="39"/>
      <c r="R696" s="39"/>
      <c r="S696" s="39"/>
      <c r="T696" s="39"/>
      <c r="U696" s="18"/>
      <c r="V696" s="18"/>
      <c r="X696" s="18"/>
    </row>
    <row r="697" spans="13:24" x14ac:dyDescent="0.2">
      <c r="M697" s="39"/>
      <c r="O697" s="39"/>
      <c r="P697" s="39"/>
      <c r="Q697" s="39"/>
      <c r="R697" s="39"/>
      <c r="S697" s="39"/>
      <c r="T697" s="39"/>
      <c r="U697" s="18"/>
      <c r="V697" s="18"/>
      <c r="X697" s="18"/>
    </row>
    <row r="698" spans="13:24" x14ac:dyDescent="0.2">
      <c r="M698" s="39"/>
      <c r="O698" s="39"/>
      <c r="P698" s="39"/>
      <c r="Q698" s="39"/>
      <c r="R698" s="39"/>
      <c r="S698" s="39"/>
      <c r="T698" s="39"/>
      <c r="U698" s="18"/>
      <c r="V698" s="18"/>
      <c r="X698" s="18"/>
    </row>
    <row r="699" spans="13:24" x14ac:dyDescent="0.2">
      <c r="M699" s="39"/>
      <c r="O699" s="39"/>
      <c r="P699" s="39"/>
      <c r="Q699" s="39"/>
      <c r="R699" s="39"/>
      <c r="S699" s="39"/>
      <c r="T699" s="39"/>
      <c r="U699" s="18"/>
      <c r="V699" s="18"/>
      <c r="X699" s="18"/>
    </row>
    <row r="700" spans="13:24" x14ac:dyDescent="0.2">
      <c r="M700" s="39"/>
      <c r="O700" s="39"/>
      <c r="P700" s="39"/>
      <c r="Q700" s="39"/>
      <c r="R700" s="39"/>
      <c r="S700" s="39"/>
      <c r="T700" s="39"/>
      <c r="U700" s="18"/>
      <c r="V700" s="18"/>
      <c r="X700" s="18"/>
    </row>
    <row r="701" spans="13:24" x14ac:dyDescent="0.2">
      <c r="M701" s="39"/>
      <c r="O701" s="39"/>
      <c r="P701" s="39"/>
      <c r="Q701" s="39"/>
      <c r="R701" s="39"/>
      <c r="S701" s="39"/>
      <c r="T701" s="39"/>
      <c r="U701" s="18"/>
      <c r="V701" s="18"/>
      <c r="X701" s="18"/>
    </row>
    <row r="702" spans="13:24" x14ac:dyDescent="0.2">
      <c r="M702" s="39"/>
      <c r="O702" s="39"/>
      <c r="P702" s="39"/>
      <c r="Q702" s="39"/>
      <c r="R702" s="39"/>
      <c r="S702" s="39"/>
      <c r="T702" s="39"/>
      <c r="U702" s="18"/>
      <c r="V702" s="18"/>
      <c r="X702" s="18"/>
    </row>
    <row r="703" spans="13:24" x14ac:dyDescent="0.2">
      <c r="M703" s="39"/>
      <c r="O703" s="39"/>
      <c r="P703" s="39"/>
      <c r="Q703" s="39"/>
      <c r="R703" s="39"/>
      <c r="S703" s="39"/>
      <c r="T703" s="39"/>
      <c r="U703" s="18"/>
      <c r="V703" s="18"/>
      <c r="X703" s="18"/>
    </row>
    <row r="704" spans="13:24" x14ac:dyDescent="0.2">
      <c r="M704" s="39"/>
      <c r="O704" s="39"/>
      <c r="P704" s="39"/>
      <c r="Q704" s="39"/>
      <c r="R704" s="39"/>
      <c r="S704" s="39"/>
      <c r="T704" s="39"/>
      <c r="U704" s="18"/>
      <c r="V704" s="18"/>
      <c r="X704" s="18"/>
    </row>
    <row r="705" spans="13:24" x14ac:dyDescent="0.2">
      <c r="M705" s="39"/>
      <c r="O705" s="39"/>
      <c r="P705" s="39"/>
      <c r="Q705" s="39"/>
      <c r="R705" s="39"/>
      <c r="S705" s="39"/>
      <c r="T705" s="39"/>
      <c r="U705" s="18"/>
      <c r="V705" s="18"/>
      <c r="X705" s="18"/>
    </row>
    <row r="706" spans="13:24" x14ac:dyDescent="0.2">
      <c r="M706" s="39"/>
      <c r="O706" s="39"/>
      <c r="P706" s="39"/>
      <c r="Q706" s="39"/>
      <c r="R706" s="39"/>
      <c r="S706" s="39"/>
      <c r="T706" s="39"/>
      <c r="U706" s="18"/>
      <c r="V706" s="18"/>
      <c r="X706" s="18"/>
    </row>
    <row r="707" spans="13:24" x14ac:dyDescent="0.2">
      <c r="M707" s="39"/>
      <c r="O707" s="39"/>
      <c r="P707" s="39"/>
      <c r="Q707" s="39"/>
      <c r="R707" s="39"/>
      <c r="S707" s="39"/>
      <c r="T707" s="39"/>
      <c r="U707" s="18"/>
      <c r="V707" s="18"/>
      <c r="X707" s="18"/>
    </row>
    <row r="708" spans="13:24" x14ac:dyDescent="0.2">
      <c r="M708" s="39"/>
      <c r="O708" s="39"/>
      <c r="P708" s="39"/>
      <c r="Q708" s="39"/>
      <c r="R708" s="39"/>
      <c r="S708" s="39"/>
      <c r="T708" s="39"/>
      <c r="U708" s="18"/>
      <c r="V708" s="18"/>
      <c r="X708" s="18"/>
    </row>
    <row r="709" spans="13:24" x14ac:dyDescent="0.2">
      <c r="M709" s="39"/>
      <c r="O709" s="39"/>
      <c r="P709" s="39"/>
      <c r="Q709" s="39"/>
      <c r="R709" s="39"/>
      <c r="S709" s="39"/>
      <c r="T709" s="39"/>
      <c r="U709" s="18"/>
      <c r="V709" s="18"/>
      <c r="X709" s="18"/>
    </row>
    <row r="710" spans="13:24" x14ac:dyDescent="0.2">
      <c r="M710" s="39"/>
      <c r="O710" s="39"/>
      <c r="P710" s="39"/>
      <c r="Q710" s="39"/>
      <c r="R710" s="39"/>
      <c r="S710" s="39"/>
      <c r="T710" s="39"/>
      <c r="U710" s="18"/>
      <c r="V710" s="18"/>
      <c r="X710" s="18"/>
    </row>
    <row r="711" spans="13:24" x14ac:dyDescent="0.2">
      <c r="M711" s="39"/>
      <c r="O711" s="39"/>
      <c r="P711" s="39"/>
      <c r="Q711" s="39"/>
      <c r="R711" s="39"/>
      <c r="S711" s="39"/>
      <c r="T711" s="39"/>
      <c r="U711" s="18"/>
      <c r="V711" s="18"/>
      <c r="X711" s="18"/>
    </row>
    <row r="712" spans="13:24" x14ac:dyDescent="0.2">
      <c r="M712" s="39"/>
      <c r="O712" s="39"/>
      <c r="P712" s="39"/>
      <c r="Q712" s="39"/>
      <c r="R712" s="39"/>
      <c r="S712" s="39"/>
      <c r="T712" s="39"/>
      <c r="U712" s="18"/>
      <c r="V712" s="18"/>
      <c r="X712" s="18"/>
    </row>
    <row r="713" spans="13:24" x14ac:dyDescent="0.2">
      <c r="M713" s="39"/>
      <c r="O713" s="39"/>
      <c r="P713" s="39"/>
      <c r="Q713" s="39"/>
      <c r="R713" s="39"/>
      <c r="S713" s="39"/>
      <c r="T713" s="39"/>
      <c r="U713" s="18"/>
      <c r="V713" s="18"/>
      <c r="X713" s="18"/>
    </row>
    <row r="714" spans="13:24" x14ac:dyDescent="0.2">
      <c r="M714" s="39"/>
      <c r="O714" s="39"/>
      <c r="P714" s="39"/>
      <c r="Q714" s="39"/>
      <c r="R714" s="39"/>
      <c r="S714" s="39"/>
      <c r="T714" s="39"/>
      <c r="U714" s="18"/>
      <c r="V714" s="18"/>
      <c r="X714" s="18"/>
    </row>
    <row r="715" spans="13:24" x14ac:dyDescent="0.2">
      <c r="M715" s="39"/>
      <c r="O715" s="39"/>
      <c r="P715" s="39"/>
      <c r="Q715" s="39"/>
      <c r="R715" s="39"/>
      <c r="S715" s="39"/>
      <c r="T715" s="39"/>
      <c r="U715" s="18"/>
      <c r="V715" s="18"/>
      <c r="X715" s="18"/>
    </row>
    <row r="716" spans="13:24" x14ac:dyDescent="0.2">
      <c r="M716" s="39"/>
      <c r="O716" s="39"/>
      <c r="P716" s="39"/>
      <c r="Q716" s="39"/>
      <c r="R716" s="39"/>
      <c r="S716" s="39"/>
      <c r="T716" s="39"/>
      <c r="U716" s="18"/>
      <c r="V716" s="18"/>
      <c r="X716" s="18"/>
    </row>
    <row r="717" spans="13:24" x14ac:dyDescent="0.2">
      <c r="M717" s="39"/>
      <c r="O717" s="39"/>
      <c r="P717" s="39"/>
      <c r="Q717" s="39"/>
      <c r="R717" s="39"/>
      <c r="S717" s="39"/>
      <c r="T717" s="39"/>
      <c r="U717" s="18"/>
      <c r="V717" s="18"/>
      <c r="X717" s="18"/>
    </row>
    <row r="718" spans="13:24" x14ac:dyDescent="0.2">
      <c r="M718" s="39"/>
      <c r="O718" s="39"/>
      <c r="P718" s="39"/>
      <c r="Q718" s="39"/>
      <c r="R718" s="39"/>
      <c r="S718" s="39"/>
      <c r="T718" s="39"/>
      <c r="U718" s="18"/>
      <c r="V718" s="18"/>
      <c r="X718" s="18"/>
    </row>
    <row r="719" spans="13:24" x14ac:dyDescent="0.2">
      <c r="M719" s="39"/>
      <c r="O719" s="39"/>
      <c r="P719" s="39"/>
      <c r="Q719" s="39"/>
      <c r="R719" s="39"/>
      <c r="S719" s="39"/>
      <c r="T719" s="39"/>
      <c r="U719" s="18"/>
      <c r="V719" s="18"/>
      <c r="X719" s="18"/>
    </row>
    <row r="720" spans="13:24" x14ac:dyDescent="0.2">
      <c r="M720" s="39"/>
      <c r="O720" s="39"/>
      <c r="P720" s="39"/>
      <c r="Q720" s="39"/>
      <c r="R720" s="39"/>
      <c r="S720" s="39"/>
      <c r="T720" s="39"/>
      <c r="U720" s="18"/>
      <c r="V720" s="18"/>
      <c r="X720" s="18"/>
    </row>
    <row r="721" spans="13:24" x14ac:dyDescent="0.2">
      <c r="M721" s="39"/>
      <c r="O721" s="39"/>
      <c r="P721" s="39"/>
      <c r="Q721" s="39"/>
      <c r="R721" s="39"/>
      <c r="S721" s="39"/>
      <c r="T721" s="39"/>
      <c r="U721" s="18"/>
      <c r="V721" s="18"/>
      <c r="X721" s="18"/>
    </row>
    <row r="722" spans="13:24" x14ac:dyDescent="0.2">
      <c r="M722" s="39"/>
      <c r="O722" s="39"/>
      <c r="P722" s="39"/>
      <c r="Q722" s="39"/>
      <c r="R722" s="39"/>
      <c r="S722" s="39"/>
      <c r="T722" s="39"/>
      <c r="U722" s="18"/>
      <c r="V722" s="18"/>
      <c r="X722" s="18"/>
    </row>
    <row r="723" spans="13:24" x14ac:dyDescent="0.2">
      <c r="M723" s="39"/>
      <c r="O723" s="39"/>
      <c r="P723" s="39"/>
      <c r="Q723" s="39"/>
      <c r="R723" s="39"/>
      <c r="S723" s="39"/>
      <c r="T723" s="39"/>
      <c r="U723" s="18"/>
      <c r="V723" s="18"/>
      <c r="X723" s="18"/>
    </row>
    <row r="724" spans="13:24" x14ac:dyDescent="0.2">
      <c r="M724" s="39"/>
      <c r="O724" s="39"/>
      <c r="P724" s="39"/>
      <c r="Q724" s="39"/>
      <c r="R724" s="39"/>
      <c r="S724" s="39"/>
      <c r="T724" s="39"/>
      <c r="U724" s="18"/>
      <c r="V724" s="18"/>
      <c r="X724" s="18"/>
    </row>
    <row r="725" spans="13:24" x14ac:dyDescent="0.2">
      <c r="M725" s="39"/>
      <c r="O725" s="39"/>
      <c r="P725" s="39"/>
      <c r="Q725" s="39"/>
      <c r="R725" s="39"/>
      <c r="S725" s="39"/>
      <c r="T725" s="39"/>
      <c r="U725" s="18"/>
      <c r="V725" s="18"/>
      <c r="X725" s="18"/>
    </row>
    <row r="726" spans="13:24" x14ac:dyDescent="0.2">
      <c r="M726" s="39"/>
      <c r="O726" s="39"/>
      <c r="P726" s="39"/>
      <c r="Q726" s="39"/>
      <c r="R726" s="39"/>
      <c r="S726" s="39"/>
      <c r="T726" s="39"/>
      <c r="U726" s="18"/>
      <c r="V726" s="18"/>
      <c r="X726" s="18"/>
    </row>
    <row r="727" spans="13:24" x14ac:dyDescent="0.2">
      <c r="M727" s="39"/>
      <c r="O727" s="39"/>
      <c r="P727" s="39"/>
      <c r="Q727" s="39"/>
      <c r="R727" s="39"/>
      <c r="S727" s="39"/>
      <c r="T727" s="39"/>
      <c r="U727" s="18"/>
      <c r="V727" s="18"/>
      <c r="X727" s="18"/>
    </row>
    <row r="728" spans="13:24" x14ac:dyDescent="0.2">
      <c r="M728" s="39"/>
      <c r="O728" s="39"/>
      <c r="P728" s="39"/>
      <c r="Q728" s="39"/>
      <c r="R728" s="39"/>
      <c r="S728" s="39"/>
      <c r="T728" s="39"/>
      <c r="U728" s="18"/>
      <c r="V728" s="18"/>
      <c r="X728" s="18"/>
    </row>
    <row r="729" spans="13:24" x14ac:dyDescent="0.2">
      <c r="M729" s="39"/>
      <c r="O729" s="39"/>
      <c r="P729" s="39"/>
      <c r="Q729" s="39"/>
      <c r="R729" s="39"/>
      <c r="S729" s="39"/>
      <c r="T729" s="39"/>
      <c r="U729" s="18"/>
      <c r="V729" s="18"/>
      <c r="X729" s="18"/>
    </row>
    <row r="730" spans="13:24" x14ac:dyDescent="0.2">
      <c r="M730" s="39"/>
      <c r="O730" s="39"/>
      <c r="P730" s="39"/>
      <c r="Q730" s="39"/>
      <c r="R730" s="39"/>
      <c r="S730" s="39"/>
      <c r="T730" s="39"/>
      <c r="U730" s="18"/>
      <c r="V730" s="18"/>
      <c r="X730" s="18"/>
    </row>
    <row r="731" spans="13:24" x14ac:dyDescent="0.2">
      <c r="M731" s="39"/>
      <c r="O731" s="39"/>
      <c r="P731" s="39"/>
      <c r="Q731" s="39"/>
      <c r="R731" s="39"/>
      <c r="S731" s="39"/>
      <c r="T731" s="39"/>
      <c r="U731" s="18"/>
      <c r="V731" s="18"/>
      <c r="X731" s="18"/>
    </row>
    <row r="732" spans="13:24" x14ac:dyDescent="0.2">
      <c r="M732" s="39"/>
      <c r="O732" s="39"/>
      <c r="P732" s="39"/>
      <c r="Q732" s="39"/>
      <c r="R732" s="39"/>
      <c r="S732" s="39"/>
      <c r="T732" s="39"/>
      <c r="U732" s="18"/>
      <c r="V732" s="18"/>
      <c r="X732" s="18"/>
    </row>
    <row r="733" spans="13:24" x14ac:dyDescent="0.2">
      <c r="M733" s="39"/>
      <c r="O733" s="39"/>
      <c r="P733" s="39"/>
      <c r="Q733" s="39"/>
      <c r="R733" s="39"/>
      <c r="S733" s="39"/>
      <c r="T733" s="39"/>
      <c r="U733" s="18"/>
      <c r="V733" s="18"/>
      <c r="X733" s="18"/>
    </row>
    <row r="734" spans="13:24" x14ac:dyDescent="0.2">
      <c r="M734" s="39"/>
      <c r="O734" s="39"/>
      <c r="P734" s="39"/>
      <c r="Q734" s="39"/>
      <c r="R734" s="39"/>
      <c r="S734" s="39"/>
      <c r="T734" s="39"/>
      <c r="U734" s="18"/>
      <c r="V734" s="18"/>
      <c r="X734" s="18"/>
    </row>
    <row r="735" spans="13:24" x14ac:dyDescent="0.2">
      <c r="O735" s="39"/>
      <c r="P735" s="39"/>
      <c r="Q735" s="39"/>
      <c r="R735" s="39"/>
      <c r="S735" s="39"/>
      <c r="T735" s="39"/>
      <c r="U735" s="18"/>
      <c r="V735" s="18"/>
      <c r="X735" s="18"/>
    </row>
    <row r="736" spans="13:24" x14ac:dyDescent="0.2">
      <c r="O736" s="39"/>
      <c r="P736" s="39"/>
      <c r="Q736" s="39"/>
      <c r="R736" s="39"/>
      <c r="S736" s="39"/>
      <c r="T736" s="39"/>
      <c r="U736" s="18"/>
      <c r="V736" s="18"/>
      <c r="X736" s="18"/>
    </row>
    <row r="737" spans="13:24" x14ac:dyDescent="0.2">
      <c r="O737" s="39"/>
      <c r="P737" s="39"/>
      <c r="Q737" s="39"/>
      <c r="R737" s="39"/>
      <c r="S737" s="39"/>
      <c r="T737" s="39"/>
      <c r="U737" s="18"/>
      <c r="V737" s="18"/>
      <c r="X737" s="18"/>
    </row>
    <row r="738" spans="13:24" x14ac:dyDescent="0.2">
      <c r="O738" s="39"/>
      <c r="P738" s="39"/>
      <c r="Q738" s="39"/>
      <c r="R738" s="39"/>
      <c r="S738" s="39"/>
      <c r="T738" s="39"/>
      <c r="U738" s="18"/>
      <c r="V738" s="18"/>
      <c r="X738" s="18"/>
    </row>
    <row r="739" spans="13:24" x14ac:dyDescent="0.2">
      <c r="O739" s="39"/>
      <c r="P739" s="39"/>
      <c r="Q739" s="39"/>
      <c r="R739" s="39"/>
      <c r="S739" s="39"/>
      <c r="T739" s="39"/>
      <c r="U739" s="18"/>
      <c r="V739" s="18"/>
      <c r="X739" s="18"/>
    </row>
    <row r="740" spans="13:24" x14ac:dyDescent="0.2">
      <c r="O740" s="39"/>
      <c r="P740" s="39"/>
      <c r="Q740" s="39"/>
      <c r="R740" s="39"/>
      <c r="S740" s="39"/>
      <c r="T740" s="39"/>
      <c r="U740" s="18"/>
      <c r="V740" s="18"/>
      <c r="X740" s="18"/>
    </row>
    <row r="741" spans="13:24" x14ac:dyDescent="0.2">
      <c r="O741" s="39"/>
      <c r="P741" s="39"/>
      <c r="Q741" s="39"/>
      <c r="R741" s="39"/>
      <c r="S741" s="39"/>
      <c r="T741" s="39"/>
      <c r="U741" s="18"/>
      <c r="V741" s="18"/>
      <c r="X741" s="18"/>
    </row>
    <row r="742" spans="13:24" x14ac:dyDescent="0.2">
      <c r="O742" s="39"/>
      <c r="P742" s="39"/>
      <c r="Q742" s="39"/>
      <c r="R742" s="39"/>
      <c r="S742" s="39"/>
      <c r="T742" s="39"/>
      <c r="U742" s="18"/>
      <c r="V742" s="18"/>
      <c r="X742" s="18"/>
    </row>
    <row r="743" spans="13:24" x14ac:dyDescent="0.2">
      <c r="M743" s="18"/>
      <c r="N743" s="18"/>
      <c r="O743" s="39"/>
      <c r="P743" s="39"/>
      <c r="Q743" s="39"/>
      <c r="R743" s="39"/>
      <c r="S743" s="39"/>
      <c r="T743" s="39"/>
      <c r="U743" s="18"/>
      <c r="V743" s="18"/>
      <c r="X743" s="18"/>
    </row>
    <row r="744" spans="13:24" x14ac:dyDescent="0.2">
      <c r="M744" s="18"/>
      <c r="N744" s="18"/>
      <c r="O744" s="39"/>
      <c r="P744" s="39"/>
      <c r="Q744" s="39"/>
      <c r="R744" s="39"/>
      <c r="S744" s="39"/>
      <c r="T744" s="39"/>
      <c r="U744" s="18"/>
      <c r="V744" s="18"/>
      <c r="X744" s="18"/>
    </row>
    <row r="745" spans="13:24" x14ac:dyDescent="0.2">
      <c r="M745" s="18"/>
      <c r="N745" s="18"/>
      <c r="O745" s="39"/>
      <c r="P745" s="39"/>
      <c r="Q745" s="39"/>
      <c r="R745" s="39"/>
      <c r="S745" s="39"/>
      <c r="T745" s="39"/>
      <c r="U745" s="18"/>
      <c r="V745" s="18"/>
      <c r="X745" s="18"/>
    </row>
    <row r="746" spans="13:24" x14ac:dyDescent="0.2">
      <c r="M746" s="18"/>
      <c r="N746" s="18"/>
      <c r="O746" s="39"/>
      <c r="P746" s="39"/>
      <c r="Q746" s="39"/>
      <c r="R746" s="39"/>
      <c r="S746" s="39"/>
      <c r="T746" s="39"/>
      <c r="U746" s="18"/>
      <c r="V746" s="18"/>
      <c r="X746" s="18"/>
    </row>
    <row r="747" spans="13:24" x14ac:dyDescent="0.2">
      <c r="M747" s="18"/>
      <c r="N747" s="18"/>
      <c r="O747" s="39"/>
      <c r="P747" s="39"/>
      <c r="Q747" s="39"/>
      <c r="R747" s="39"/>
      <c r="S747" s="39"/>
      <c r="T747" s="39"/>
      <c r="U747" s="18"/>
      <c r="V747" s="18"/>
      <c r="X747" s="18"/>
    </row>
    <row r="748" spans="13:24" x14ac:dyDescent="0.2">
      <c r="M748" s="18"/>
      <c r="N748" s="18"/>
      <c r="O748" s="39"/>
      <c r="P748" s="39"/>
      <c r="Q748" s="39"/>
      <c r="R748" s="39"/>
      <c r="S748" s="39"/>
      <c r="T748" s="39"/>
      <c r="U748" s="18"/>
      <c r="V748" s="18"/>
      <c r="X748" s="18"/>
    </row>
    <row r="749" spans="13:24" x14ac:dyDescent="0.2">
      <c r="M749" s="18"/>
      <c r="N749" s="18"/>
      <c r="O749" s="39"/>
      <c r="P749" s="39"/>
      <c r="Q749" s="39"/>
      <c r="R749" s="39"/>
      <c r="S749" s="39"/>
      <c r="T749" s="39"/>
      <c r="U749" s="18"/>
      <c r="V749" s="18"/>
      <c r="X749" s="18"/>
    </row>
    <row r="750" spans="13:24" x14ac:dyDescent="0.2">
      <c r="M750" s="18"/>
      <c r="N750" s="18"/>
      <c r="O750" s="39"/>
      <c r="P750" s="39"/>
      <c r="Q750" s="39"/>
      <c r="R750" s="39"/>
      <c r="S750" s="39"/>
      <c r="T750" s="39"/>
      <c r="U750" s="18"/>
      <c r="V750" s="18"/>
      <c r="X750" s="18"/>
    </row>
    <row r="751" spans="13:24" x14ac:dyDescent="0.2">
      <c r="M751" s="18"/>
      <c r="N751" s="18"/>
      <c r="O751" s="39"/>
      <c r="P751" s="39"/>
      <c r="Q751" s="39"/>
      <c r="R751" s="39"/>
      <c r="S751" s="39"/>
      <c r="T751" s="39"/>
      <c r="U751" s="18"/>
      <c r="V751" s="18"/>
      <c r="X751" s="18"/>
    </row>
    <row r="752" spans="13:24" x14ac:dyDescent="0.2">
      <c r="M752" s="18"/>
      <c r="N752" s="18"/>
      <c r="O752" s="39"/>
      <c r="P752" s="39"/>
      <c r="Q752" s="39"/>
      <c r="R752" s="39"/>
      <c r="S752" s="39"/>
      <c r="T752" s="39"/>
      <c r="U752" s="18"/>
      <c r="V752" s="18"/>
      <c r="X752" s="18"/>
    </row>
    <row r="753" spans="13:24" x14ac:dyDescent="0.2">
      <c r="M753" s="18"/>
      <c r="N753" s="18"/>
      <c r="O753" s="39"/>
      <c r="P753" s="39"/>
      <c r="Q753" s="39"/>
      <c r="R753" s="39"/>
      <c r="S753" s="39"/>
      <c r="T753" s="39"/>
      <c r="U753" s="18"/>
      <c r="V753" s="18"/>
      <c r="X753" s="18"/>
    </row>
    <row r="754" spans="13:24" x14ac:dyDescent="0.2">
      <c r="M754" s="18"/>
      <c r="N754" s="18"/>
      <c r="O754" s="39"/>
      <c r="P754" s="39"/>
      <c r="Q754" s="39"/>
      <c r="R754" s="39"/>
      <c r="S754" s="39"/>
      <c r="T754" s="39"/>
      <c r="U754" s="18"/>
      <c r="V754" s="18"/>
      <c r="X754" s="18"/>
    </row>
    <row r="755" spans="13:24" x14ac:dyDescent="0.2">
      <c r="M755" s="18"/>
      <c r="N755" s="18"/>
      <c r="O755" s="39"/>
      <c r="P755" s="39"/>
      <c r="Q755" s="39"/>
      <c r="R755" s="39"/>
      <c r="S755" s="39"/>
      <c r="T755" s="39"/>
      <c r="U755" s="18"/>
      <c r="V755" s="18"/>
      <c r="X755" s="18"/>
    </row>
    <row r="756" spans="13:24" x14ac:dyDescent="0.2">
      <c r="M756" s="18"/>
      <c r="N756" s="18"/>
      <c r="O756" s="39"/>
      <c r="P756" s="39"/>
      <c r="Q756" s="39"/>
      <c r="R756" s="39"/>
      <c r="S756" s="39"/>
      <c r="T756" s="39"/>
      <c r="U756" s="18"/>
      <c r="V756" s="18"/>
      <c r="X756" s="18"/>
    </row>
    <row r="757" spans="13:24" x14ac:dyDescent="0.2">
      <c r="M757" s="18"/>
      <c r="N757" s="18"/>
      <c r="O757" s="39"/>
      <c r="P757" s="39"/>
      <c r="Q757" s="39"/>
      <c r="R757" s="39"/>
      <c r="S757" s="39"/>
      <c r="T757" s="39"/>
      <c r="U757" s="18"/>
      <c r="V757" s="18"/>
      <c r="X757" s="18"/>
    </row>
    <row r="758" spans="13:24" x14ac:dyDescent="0.2">
      <c r="M758" s="18"/>
      <c r="N758" s="18"/>
      <c r="O758" s="39"/>
      <c r="P758" s="39"/>
      <c r="Q758" s="39"/>
      <c r="R758" s="39"/>
      <c r="S758" s="39"/>
      <c r="T758" s="39"/>
      <c r="U758" s="18"/>
      <c r="V758" s="18"/>
      <c r="X758" s="18"/>
    </row>
    <row r="759" spans="13:24" x14ac:dyDescent="0.2">
      <c r="M759" s="18"/>
      <c r="N759" s="18"/>
      <c r="O759" s="39"/>
      <c r="P759" s="39"/>
      <c r="Q759" s="39"/>
      <c r="R759" s="39"/>
      <c r="S759" s="39"/>
      <c r="T759" s="39"/>
      <c r="U759" s="18"/>
      <c r="V759" s="18"/>
      <c r="X759" s="18"/>
    </row>
    <row r="760" spans="13:24" x14ac:dyDescent="0.2">
      <c r="M760" s="18"/>
      <c r="N760" s="18"/>
      <c r="O760" s="39"/>
      <c r="P760" s="39"/>
      <c r="Q760" s="39"/>
      <c r="R760" s="39"/>
      <c r="S760" s="39"/>
      <c r="T760" s="39"/>
      <c r="U760" s="18"/>
      <c r="V760" s="18"/>
      <c r="X760" s="18"/>
    </row>
    <row r="761" spans="13:24" x14ac:dyDescent="0.2">
      <c r="M761" s="18"/>
      <c r="N761" s="18"/>
      <c r="O761" s="39"/>
      <c r="P761" s="39"/>
      <c r="Q761" s="39"/>
      <c r="R761" s="39"/>
      <c r="S761" s="39"/>
      <c r="T761" s="39"/>
      <c r="U761" s="18"/>
      <c r="V761" s="18"/>
      <c r="X761" s="18"/>
    </row>
    <row r="762" spans="13:24" x14ac:dyDescent="0.2">
      <c r="M762" s="18"/>
      <c r="N762" s="18"/>
      <c r="O762" s="39"/>
      <c r="P762" s="39"/>
      <c r="Q762" s="39"/>
      <c r="R762" s="39"/>
      <c r="S762" s="39"/>
      <c r="T762" s="39"/>
      <c r="U762" s="18"/>
      <c r="V762" s="18"/>
      <c r="X762" s="18"/>
    </row>
    <row r="763" spans="13:24" x14ac:dyDescent="0.2">
      <c r="M763" s="18"/>
      <c r="N763" s="18"/>
      <c r="O763" s="39"/>
      <c r="P763" s="39"/>
      <c r="Q763" s="39"/>
      <c r="R763" s="39"/>
      <c r="S763" s="39"/>
      <c r="T763" s="39"/>
      <c r="U763" s="18"/>
      <c r="V763" s="18"/>
      <c r="X763" s="18"/>
    </row>
    <row r="764" spans="13:24" x14ac:dyDescent="0.2">
      <c r="M764" s="18"/>
      <c r="N764" s="18"/>
      <c r="O764" s="39"/>
      <c r="P764" s="39"/>
      <c r="Q764" s="39"/>
      <c r="R764" s="39"/>
      <c r="S764" s="39"/>
      <c r="T764" s="39"/>
      <c r="U764" s="18"/>
      <c r="V764" s="18"/>
      <c r="X764" s="18"/>
    </row>
    <row r="765" spans="13:24" x14ac:dyDescent="0.2">
      <c r="M765" s="18"/>
      <c r="N765" s="18"/>
      <c r="O765" s="39"/>
      <c r="P765" s="39"/>
      <c r="Q765" s="39"/>
      <c r="R765" s="39"/>
      <c r="S765" s="39"/>
      <c r="T765" s="39"/>
      <c r="U765" s="18"/>
      <c r="V765" s="18"/>
      <c r="X765" s="18"/>
    </row>
    <row r="766" spans="13:24" x14ac:dyDescent="0.2">
      <c r="M766" s="18"/>
      <c r="N766" s="18"/>
      <c r="O766" s="39"/>
      <c r="P766" s="39"/>
      <c r="Q766" s="39"/>
      <c r="R766" s="39"/>
      <c r="S766" s="39"/>
      <c r="T766" s="39"/>
      <c r="U766" s="18"/>
      <c r="V766" s="18"/>
      <c r="X766" s="18"/>
    </row>
    <row r="767" spans="13:24" x14ac:dyDescent="0.2">
      <c r="M767" s="18"/>
      <c r="N767" s="18"/>
      <c r="O767" s="39"/>
      <c r="P767" s="39"/>
      <c r="Q767" s="39"/>
      <c r="R767" s="39"/>
      <c r="S767" s="39"/>
      <c r="T767" s="39"/>
      <c r="U767" s="18"/>
      <c r="V767" s="18"/>
      <c r="X767" s="18"/>
    </row>
    <row r="768" spans="13:24" x14ac:dyDescent="0.2">
      <c r="M768" s="18"/>
      <c r="N768" s="18"/>
      <c r="O768" s="39"/>
      <c r="P768" s="39"/>
      <c r="Q768" s="39"/>
      <c r="R768" s="39"/>
      <c r="S768" s="39"/>
      <c r="T768" s="39"/>
      <c r="U768" s="18"/>
      <c r="V768" s="18"/>
      <c r="X768" s="18"/>
    </row>
    <row r="769" spans="13:24" x14ac:dyDescent="0.2">
      <c r="M769" s="18"/>
      <c r="N769" s="18"/>
      <c r="O769" s="39"/>
      <c r="P769" s="39"/>
      <c r="Q769" s="39"/>
      <c r="R769" s="39"/>
      <c r="S769" s="39"/>
      <c r="T769" s="39"/>
      <c r="U769" s="18"/>
      <c r="V769" s="18"/>
      <c r="X769" s="18"/>
    </row>
    <row r="770" spans="13:24" x14ac:dyDescent="0.2">
      <c r="M770" s="18"/>
      <c r="N770" s="18"/>
      <c r="O770" s="39"/>
      <c r="P770" s="39"/>
      <c r="Q770" s="39"/>
      <c r="R770" s="39"/>
      <c r="S770" s="39"/>
      <c r="T770" s="39"/>
      <c r="U770" s="18"/>
      <c r="V770" s="18"/>
      <c r="X770" s="18"/>
    </row>
    <row r="771" spans="13:24" x14ac:dyDescent="0.2">
      <c r="M771" s="18"/>
      <c r="N771" s="18"/>
      <c r="O771" s="39"/>
      <c r="P771" s="39"/>
      <c r="Q771" s="39"/>
      <c r="R771" s="39"/>
      <c r="S771" s="39"/>
      <c r="T771" s="39"/>
      <c r="U771" s="18"/>
      <c r="V771" s="18"/>
      <c r="X771" s="18"/>
    </row>
    <row r="772" spans="13:24" x14ac:dyDescent="0.2">
      <c r="M772" s="18"/>
      <c r="N772" s="18"/>
      <c r="O772" s="39"/>
      <c r="P772" s="39"/>
      <c r="Q772" s="39"/>
      <c r="R772" s="39"/>
      <c r="S772" s="39"/>
      <c r="T772" s="39"/>
      <c r="U772" s="18"/>
      <c r="V772" s="18"/>
      <c r="X772" s="18"/>
    </row>
    <row r="773" spans="13:24" x14ac:dyDescent="0.2">
      <c r="M773" s="18"/>
      <c r="N773" s="18"/>
      <c r="O773" s="39"/>
      <c r="P773" s="39"/>
      <c r="Q773" s="39"/>
      <c r="R773" s="39"/>
      <c r="S773" s="39"/>
      <c r="T773" s="39"/>
      <c r="U773" s="18"/>
      <c r="V773" s="18"/>
      <c r="X773" s="18"/>
    </row>
    <row r="774" spans="13:24" x14ac:dyDescent="0.2">
      <c r="M774" s="18"/>
      <c r="N774" s="18"/>
      <c r="O774" s="39"/>
      <c r="P774" s="39"/>
      <c r="Q774" s="39"/>
      <c r="R774" s="39"/>
      <c r="S774" s="39"/>
      <c r="T774" s="39"/>
      <c r="U774" s="18"/>
      <c r="V774" s="18"/>
      <c r="X774" s="18"/>
    </row>
    <row r="775" spans="13:24" x14ac:dyDescent="0.2">
      <c r="M775" s="18"/>
      <c r="N775" s="18"/>
      <c r="O775" s="39"/>
      <c r="P775" s="39"/>
      <c r="Q775" s="39"/>
      <c r="R775" s="39"/>
      <c r="S775" s="39"/>
      <c r="T775" s="39"/>
      <c r="U775" s="18"/>
      <c r="V775" s="18"/>
      <c r="X775" s="18"/>
    </row>
    <row r="776" spans="13:24" x14ac:dyDescent="0.2">
      <c r="M776" s="18"/>
      <c r="N776" s="18"/>
      <c r="O776" s="39"/>
      <c r="P776" s="39"/>
      <c r="Q776" s="39"/>
      <c r="R776" s="39"/>
      <c r="S776" s="39"/>
      <c r="T776" s="39"/>
      <c r="U776" s="18"/>
      <c r="V776" s="18"/>
      <c r="X776" s="18"/>
    </row>
    <row r="777" spans="13:24" x14ac:dyDescent="0.2">
      <c r="M777" s="18"/>
      <c r="N777" s="18"/>
      <c r="O777" s="39"/>
      <c r="P777" s="39"/>
      <c r="Q777" s="39"/>
      <c r="R777" s="39"/>
      <c r="S777" s="39"/>
      <c r="T777" s="39"/>
      <c r="U777" s="18"/>
      <c r="V777" s="18"/>
      <c r="X777" s="18"/>
    </row>
    <row r="778" spans="13:24" x14ac:dyDescent="0.2">
      <c r="M778" s="18"/>
      <c r="N778" s="18"/>
      <c r="O778" s="39"/>
      <c r="P778" s="39"/>
      <c r="Q778" s="39"/>
      <c r="R778" s="39"/>
      <c r="S778" s="39"/>
      <c r="T778" s="39"/>
      <c r="U778" s="18"/>
      <c r="V778" s="18"/>
      <c r="X778" s="18"/>
    </row>
    <row r="779" spans="13:24" x14ac:dyDescent="0.2">
      <c r="M779" s="18"/>
      <c r="N779" s="18"/>
      <c r="O779" s="39"/>
      <c r="P779" s="39"/>
      <c r="Q779" s="39"/>
      <c r="R779" s="39"/>
      <c r="S779" s="39"/>
      <c r="T779" s="39"/>
      <c r="U779" s="18"/>
      <c r="V779" s="18"/>
      <c r="X779" s="18"/>
    </row>
    <row r="780" spans="13:24" x14ac:dyDescent="0.2">
      <c r="M780" s="18"/>
      <c r="N780" s="18"/>
      <c r="O780" s="39"/>
      <c r="P780" s="39"/>
      <c r="Q780" s="39"/>
      <c r="R780" s="39"/>
      <c r="S780" s="39"/>
      <c r="T780" s="39"/>
      <c r="U780" s="18"/>
      <c r="V780" s="18"/>
      <c r="X780" s="18"/>
    </row>
    <row r="781" spans="13:24" x14ac:dyDescent="0.2">
      <c r="M781" s="18"/>
      <c r="N781" s="18"/>
      <c r="O781" s="39"/>
      <c r="P781" s="39"/>
      <c r="Q781" s="39"/>
      <c r="R781" s="39"/>
      <c r="S781" s="39"/>
      <c r="T781" s="39"/>
      <c r="U781" s="18"/>
      <c r="V781" s="18"/>
      <c r="X781" s="18"/>
    </row>
    <row r="782" spans="13:24" x14ac:dyDescent="0.2">
      <c r="M782" s="18"/>
      <c r="N782" s="18"/>
      <c r="O782" s="39"/>
      <c r="P782" s="39"/>
      <c r="Q782" s="39"/>
      <c r="R782" s="39"/>
      <c r="S782" s="39"/>
      <c r="T782" s="39"/>
      <c r="U782" s="18"/>
      <c r="V782" s="18"/>
      <c r="X782" s="18"/>
    </row>
    <row r="783" spans="13:24" x14ac:dyDescent="0.2">
      <c r="M783" s="18"/>
      <c r="N783" s="18"/>
      <c r="O783" s="39"/>
      <c r="P783" s="39"/>
      <c r="Q783" s="39"/>
      <c r="R783" s="39"/>
      <c r="S783" s="39"/>
      <c r="T783" s="39"/>
      <c r="U783" s="18"/>
      <c r="V783" s="18"/>
      <c r="X783" s="18"/>
    </row>
    <row r="784" spans="13:24" x14ac:dyDescent="0.2">
      <c r="M784" s="18"/>
      <c r="N784" s="18"/>
      <c r="O784" s="39"/>
      <c r="P784" s="39"/>
      <c r="Q784" s="39"/>
      <c r="R784" s="39"/>
      <c r="S784" s="39"/>
      <c r="T784" s="39"/>
      <c r="U784" s="18"/>
      <c r="V784" s="18"/>
      <c r="X784" s="18"/>
    </row>
    <row r="785" spans="13:24" x14ac:dyDescent="0.2">
      <c r="M785" s="18"/>
      <c r="N785" s="18"/>
      <c r="O785" s="39"/>
      <c r="P785" s="39"/>
      <c r="Q785" s="39"/>
      <c r="R785" s="39"/>
      <c r="S785" s="39"/>
      <c r="T785" s="39"/>
      <c r="U785" s="18"/>
      <c r="V785" s="18"/>
      <c r="X785" s="18"/>
    </row>
    <row r="786" spans="13:24" x14ac:dyDescent="0.2">
      <c r="M786" s="18"/>
      <c r="N786" s="18"/>
      <c r="O786" s="39"/>
      <c r="P786" s="39"/>
      <c r="Q786" s="39"/>
      <c r="R786" s="39"/>
      <c r="S786" s="39"/>
      <c r="T786" s="39"/>
      <c r="U786" s="18"/>
      <c r="V786" s="18"/>
      <c r="X786" s="18"/>
    </row>
    <row r="787" spans="13:24" x14ac:dyDescent="0.2">
      <c r="M787" s="18"/>
      <c r="N787" s="18"/>
      <c r="O787" s="39"/>
      <c r="P787" s="39"/>
      <c r="Q787" s="39"/>
      <c r="R787" s="39"/>
      <c r="S787" s="39"/>
      <c r="T787" s="39"/>
      <c r="U787" s="18"/>
      <c r="V787" s="18"/>
      <c r="X787" s="18"/>
    </row>
    <row r="788" spans="13:24" x14ac:dyDescent="0.2">
      <c r="M788" s="18"/>
      <c r="N788" s="18"/>
      <c r="O788" s="39"/>
      <c r="P788" s="39"/>
      <c r="Q788" s="39"/>
      <c r="R788" s="39"/>
      <c r="S788" s="39"/>
      <c r="T788" s="39"/>
      <c r="U788" s="18"/>
      <c r="V788" s="18"/>
      <c r="X788" s="18"/>
    </row>
    <row r="789" spans="13:24" x14ac:dyDescent="0.2">
      <c r="M789" s="18"/>
      <c r="N789" s="18"/>
      <c r="O789" s="39"/>
      <c r="P789" s="39"/>
      <c r="Q789" s="39"/>
      <c r="R789" s="39"/>
      <c r="S789" s="39"/>
      <c r="T789" s="39"/>
      <c r="U789" s="18"/>
      <c r="V789" s="18"/>
      <c r="X789" s="18"/>
    </row>
    <row r="790" spans="13:24" x14ac:dyDescent="0.2">
      <c r="M790" s="18"/>
      <c r="N790" s="18"/>
      <c r="O790" s="39"/>
      <c r="P790" s="39"/>
      <c r="Q790" s="39"/>
      <c r="R790" s="39"/>
      <c r="S790" s="39"/>
      <c r="T790" s="39"/>
      <c r="U790" s="18"/>
      <c r="V790" s="18"/>
      <c r="X790" s="18"/>
    </row>
    <row r="791" spans="13:24" x14ac:dyDescent="0.2">
      <c r="M791" s="18"/>
      <c r="N791" s="18"/>
      <c r="O791" s="39"/>
      <c r="P791" s="39"/>
      <c r="Q791" s="39"/>
      <c r="R791" s="39"/>
      <c r="S791" s="39"/>
      <c r="T791" s="39"/>
      <c r="U791" s="18"/>
      <c r="V791" s="18"/>
      <c r="X791" s="18"/>
    </row>
    <row r="792" spans="13:24" x14ac:dyDescent="0.2">
      <c r="M792" s="18"/>
      <c r="N792" s="18"/>
      <c r="O792" s="39"/>
      <c r="P792" s="39"/>
      <c r="Q792" s="39"/>
      <c r="R792" s="39"/>
      <c r="S792" s="39"/>
      <c r="T792" s="39"/>
      <c r="U792" s="18"/>
      <c r="V792" s="18"/>
      <c r="X792" s="18"/>
    </row>
    <row r="793" spans="13:24" x14ac:dyDescent="0.2">
      <c r="M793" s="18"/>
      <c r="N793" s="18"/>
      <c r="O793" s="39"/>
      <c r="P793" s="39"/>
      <c r="Q793" s="39"/>
      <c r="R793" s="39"/>
      <c r="S793" s="39"/>
      <c r="T793" s="39"/>
      <c r="U793" s="18"/>
      <c r="V793" s="18"/>
      <c r="X793" s="18"/>
    </row>
    <row r="794" spans="13:24" x14ac:dyDescent="0.2">
      <c r="M794" s="18"/>
      <c r="N794" s="18"/>
      <c r="O794" s="39"/>
      <c r="P794" s="39"/>
      <c r="Q794" s="39"/>
      <c r="R794" s="39"/>
      <c r="S794" s="39"/>
      <c r="T794" s="39"/>
      <c r="U794" s="18"/>
      <c r="V794" s="18"/>
      <c r="X794" s="18"/>
    </row>
    <row r="795" spans="13:24" x14ac:dyDescent="0.2">
      <c r="M795" s="18"/>
      <c r="N795" s="18"/>
      <c r="O795" s="39"/>
      <c r="P795" s="39"/>
      <c r="Q795" s="39"/>
      <c r="R795" s="39"/>
      <c r="S795" s="39"/>
      <c r="T795" s="39"/>
      <c r="U795" s="18"/>
      <c r="V795" s="18"/>
      <c r="X795" s="18"/>
    </row>
    <row r="796" spans="13:24" x14ac:dyDescent="0.2">
      <c r="M796" s="18"/>
      <c r="N796" s="18"/>
      <c r="O796" s="39"/>
      <c r="P796" s="39"/>
      <c r="Q796" s="39"/>
      <c r="R796" s="39"/>
      <c r="S796" s="39"/>
      <c r="T796" s="39"/>
      <c r="U796" s="18"/>
      <c r="V796" s="18"/>
      <c r="X796" s="18"/>
    </row>
    <row r="797" spans="13:24" x14ac:dyDescent="0.2">
      <c r="M797" s="18"/>
      <c r="N797" s="18"/>
      <c r="O797" s="39"/>
      <c r="P797" s="39"/>
      <c r="Q797" s="39"/>
      <c r="R797" s="39"/>
      <c r="S797" s="39"/>
      <c r="T797" s="39"/>
      <c r="U797" s="18"/>
      <c r="V797" s="18"/>
      <c r="X797" s="18"/>
    </row>
    <row r="798" spans="13:24" x14ac:dyDescent="0.2">
      <c r="M798" s="18"/>
      <c r="N798" s="18"/>
      <c r="O798" s="39"/>
      <c r="P798" s="39"/>
      <c r="Q798" s="39"/>
      <c r="R798" s="39"/>
      <c r="S798" s="39"/>
      <c r="T798" s="39"/>
      <c r="U798" s="18"/>
      <c r="V798" s="18"/>
      <c r="X798" s="18"/>
    </row>
    <row r="799" spans="13:24" x14ac:dyDescent="0.2">
      <c r="M799" s="18"/>
      <c r="N799" s="18"/>
      <c r="O799" s="39"/>
      <c r="P799" s="39"/>
      <c r="Q799" s="39"/>
      <c r="R799" s="39"/>
      <c r="S799" s="39"/>
      <c r="T799" s="39"/>
      <c r="U799" s="18"/>
      <c r="V799" s="18"/>
      <c r="X799" s="18"/>
    </row>
    <row r="800" spans="13:24" x14ac:dyDescent="0.2">
      <c r="M800" s="18"/>
      <c r="N800" s="18"/>
      <c r="O800" s="39"/>
      <c r="P800" s="39"/>
      <c r="Q800" s="39"/>
      <c r="R800" s="39"/>
      <c r="S800" s="39"/>
      <c r="T800" s="39"/>
      <c r="U800" s="18"/>
      <c r="V800" s="18"/>
      <c r="X800" s="18"/>
    </row>
    <row r="801" spans="13:24" x14ac:dyDescent="0.2">
      <c r="M801" s="18"/>
      <c r="N801" s="18"/>
      <c r="O801" s="39"/>
      <c r="P801" s="39"/>
      <c r="Q801" s="39"/>
      <c r="R801" s="39"/>
      <c r="S801" s="39"/>
      <c r="T801" s="39"/>
      <c r="U801" s="18"/>
      <c r="V801" s="18"/>
      <c r="X801" s="18"/>
    </row>
    <row r="802" spans="13:24" x14ac:dyDescent="0.2">
      <c r="M802" s="18"/>
      <c r="N802" s="18"/>
      <c r="O802" s="39"/>
      <c r="P802" s="39"/>
      <c r="Q802" s="39"/>
      <c r="R802" s="39"/>
      <c r="S802" s="39"/>
      <c r="T802" s="39"/>
      <c r="U802" s="18"/>
      <c r="V802" s="18"/>
      <c r="X802" s="18"/>
    </row>
    <row r="803" spans="13:24" x14ac:dyDescent="0.2">
      <c r="M803" s="18"/>
      <c r="N803" s="18"/>
      <c r="O803" s="39"/>
      <c r="P803" s="39"/>
      <c r="Q803" s="39"/>
      <c r="R803" s="39"/>
      <c r="S803" s="39"/>
      <c r="T803" s="39"/>
      <c r="U803" s="18"/>
      <c r="V803" s="18"/>
      <c r="X803" s="18"/>
    </row>
    <row r="804" spans="13:24" x14ac:dyDescent="0.2">
      <c r="M804" s="18"/>
      <c r="N804" s="18"/>
      <c r="O804" s="39"/>
      <c r="P804" s="39"/>
      <c r="Q804" s="39"/>
      <c r="R804" s="39"/>
      <c r="S804" s="39"/>
      <c r="T804" s="39"/>
      <c r="U804" s="18"/>
      <c r="V804" s="18"/>
      <c r="X804" s="18"/>
    </row>
    <row r="805" spans="13:24" x14ac:dyDescent="0.2">
      <c r="M805" s="18"/>
      <c r="N805" s="18"/>
      <c r="O805" s="39"/>
      <c r="P805" s="39"/>
      <c r="Q805" s="39"/>
      <c r="R805" s="39"/>
      <c r="S805" s="39"/>
      <c r="T805" s="39"/>
      <c r="U805" s="18"/>
      <c r="V805" s="18"/>
      <c r="X805" s="18"/>
    </row>
    <row r="806" spans="13:24" x14ac:dyDescent="0.2">
      <c r="M806" s="18"/>
      <c r="N806" s="18"/>
      <c r="O806" s="39"/>
      <c r="P806" s="39"/>
      <c r="Q806" s="39"/>
      <c r="R806" s="39"/>
      <c r="S806" s="39"/>
      <c r="T806" s="39"/>
      <c r="U806" s="18"/>
      <c r="V806" s="18"/>
      <c r="X806" s="18"/>
    </row>
    <row r="807" spans="13:24" x14ac:dyDescent="0.2">
      <c r="M807" s="18"/>
      <c r="N807" s="18"/>
      <c r="O807" s="39"/>
      <c r="P807" s="39"/>
      <c r="Q807" s="39"/>
      <c r="R807" s="39"/>
      <c r="S807" s="39"/>
      <c r="T807" s="39"/>
      <c r="U807" s="18"/>
      <c r="V807" s="18"/>
      <c r="X807" s="18"/>
    </row>
    <row r="808" spans="13:24" x14ac:dyDescent="0.2">
      <c r="M808" s="18"/>
      <c r="N808" s="18"/>
      <c r="O808" s="39"/>
      <c r="P808" s="39"/>
      <c r="Q808" s="39"/>
      <c r="R808" s="39"/>
      <c r="S808" s="39"/>
      <c r="T808" s="39"/>
      <c r="U808" s="18"/>
      <c r="V808" s="18"/>
      <c r="X808" s="18"/>
    </row>
    <row r="809" spans="13:24" x14ac:dyDescent="0.2">
      <c r="M809" s="18"/>
      <c r="N809" s="18"/>
      <c r="O809" s="39"/>
      <c r="P809" s="39"/>
      <c r="Q809" s="39"/>
      <c r="R809" s="39"/>
      <c r="S809" s="39"/>
      <c r="T809" s="39"/>
      <c r="U809" s="18"/>
      <c r="V809" s="18"/>
      <c r="X809" s="18"/>
    </row>
    <row r="810" spans="13:24" x14ac:dyDescent="0.2">
      <c r="M810" s="18"/>
      <c r="N810" s="18"/>
      <c r="O810" s="39"/>
      <c r="P810" s="39"/>
      <c r="Q810" s="39"/>
      <c r="R810" s="39"/>
      <c r="S810" s="39"/>
      <c r="T810" s="39"/>
      <c r="U810" s="18"/>
      <c r="V810" s="18"/>
      <c r="X810" s="18"/>
    </row>
    <row r="811" spans="13:24" x14ac:dyDescent="0.2">
      <c r="M811" s="18"/>
      <c r="N811" s="18"/>
      <c r="O811" s="39"/>
      <c r="P811" s="39"/>
      <c r="Q811" s="39"/>
      <c r="R811" s="39"/>
      <c r="S811" s="39"/>
      <c r="T811" s="39"/>
      <c r="U811" s="18"/>
      <c r="V811" s="18"/>
      <c r="X811" s="18"/>
    </row>
    <row r="812" spans="13:24" x14ac:dyDescent="0.2">
      <c r="M812" s="18"/>
      <c r="N812" s="18"/>
      <c r="O812" s="39"/>
      <c r="P812" s="39"/>
      <c r="Q812" s="39"/>
      <c r="R812" s="39"/>
      <c r="S812" s="39"/>
      <c r="T812" s="39"/>
      <c r="U812" s="18"/>
      <c r="V812" s="18"/>
      <c r="X812" s="18"/>
    </row>
    <row r="813" spans="13:24" x14ac:dyDescent="0.2">
      <c r="M813" s="18"/>
      <c r="N813" s="18"/>
      <c r="O813" s="39"/>
      <c r="P813" s="39"/>
      <c r="Q813" s="39"/>
      <c r="R813" s="39"/>
      <c r="S813" s="39"/>
      <c r="T813" s="39"/>
      <c r="U813" s="18"/>
      <c r="V813" s="18"/>
      <c r="X813" s="18"/>
    </row>
    <row r="814" spans="13:24" x14ac:dyDescent="0.2">
      <c r="M814" s="18"/>
      <c r="N814" s="18"/>
      <c r="O814" s="39"/>
      <c r="P814" s="39"/>
      <c r="Q814" s="39"/>
      <c r="R814" s="39"/>
      <c r="S814" s="39"/>
      <c r="T814" s="39"/>
      <c r="U814" s="18"/>
      <c r="V814" s="18"/>
      <c r="X814" s="18"/>
    </row>
    <row r="815" spans="13:24" x14ac:dyDescent="0.2">
      <c r="M815" s="18"/>
      <c r="N815" s="18"/>
      <c r="O815" s="39"/>
      <c r="P815" s="39"/>
      <c r="Q815" s="39"/>
      <c r="R815" s="39"/>
      <c r="S815" s="39"/>
      <c r="T815" s="39"/>
      <c r="U815" s="18"/>
      <c r="V815" s="18"/>
      <c r="X815" s="18"/>
    </row>
    <row r="816" spans="13:24" x14ac:dyDescent="0.2">
      <c r="M816" s="18"/>
      <c r="N816" s="18"/>
      <c r="O816" s="39"/>
      <c r="P816" s="39"/>
      <c r="Q816" s="39"/>
      <c r="R816" s="39"/>
      <c r="S816" s="39"/>
      <c r="T816" s="39"/>
      <c r="U816" s="18"/>
      <c r="V816" s="18"/>
      <c r="X816" s="18"/>
    </row>
    <row r="817" spans="13:24" x14ac:dyDescent="0.2">
      <c r="M817" s="18"/>
      <c r="N817" s="18"/>
      <c r="O817" s="39"/>
      <c r="P817" s="39"/>
      <c r="Q817" s="39"/>
      <c r="R817" s="39"/>
      <c r="S817" s="39"/>
      <c r="T817" s="39"/>
      <c r="U817" s="18"/>
      <c r="V817" s="18"/>
      <c r="X817" s="18"/>
    </row>
    <row r="818" spans="13:24" x14ac:dyDescent="0.2">
      <c r="M818" s="18"/>
      <c r="N818" s="18"/>
      <c r="O818" s="39"/>
      <c r="P818" s="39"/>
      <c r="Q818" s="39"/>
      <c r="R818" s="39"/>
      <c r="S818" s="39"/>
      <c r="T818" s="39"/>
      <c r="U818" s="18"/>
      <c r="V818" s="18"/>
      <c r="X818" s="18"/>
    </row>
    <row r="819" spans="13:24" x14ac:dyDescent="0.2">
      <c r="M819" s="18"/>
      <c r="N819" s="18"/>
      <c r="O819" s="39"/>
      <c r="P819" s="39"/>
      <c r="Q819" s="39"/>
      <c r="R819" s="39"/>
      <c r="S819" s="39"/>
      <c r="T819" s="39"/>
      <c r="U819" s="18"/>
      <c r="V819" s="18"/>
      <c r="X819" s="18"/>
    </row>
    <row r="820" spans="13:24" x14ac:dyDescent="0.2">
      <c r="M820" s="18"/>
      <c r="N820" s="18"/>
      <c r="O820" s="39"/>
      <c r="P820" s="39"/>
      <c r="Q820" s="39"/>
      <c r="R820" s="39"/>
      <c r="S820" s="39"/>
      <c r="T820" s="39"/>
      <c r="U820" s="18"/>
      <c r="V820" s="18"/>
      <c r="X820" s="18"/>
    </row>
    <row r="821" spans="13:24" x14ac:dyDescent="0.2">
      <c r="M821" s="18"/>
      <c r="N821" s="18"/>
      <c r="O821" s="39"/>
      <c r="P821" s="39"/>
      <c r="Q821" s="39"/>
      <c r="R821" s="39"/>
      <c r="S821" s="39"/>
      <c r="T821" s="39"/>
      <c r="U821" s="18"/>
      <c r="V821" s="18"/>
      <c r="X821" s="18"/>
    </row>
    <row r="822" spans="13:24" x14ac:dyDescent="0.2">
      <c r="M822" s="18"/>
      <c r="N822" s="18"/>
      <c r="O822" s="39"/>
      <c r="P822" s="39"/>
      <c r="Q822" s="39"/>
      <c r="R822" s="39"/>
      <c r="S822" s="39"/>
      <c r="T822" s="39"/>
      <c r="U822" s="18"/>
      <c r="V822" s="18"/>
      <c r="X822" s="18"/>
    </row>
    <row r="823" spans="13:24" x14ac:dyDescent="0.2">
      <c r="M823" s="18"/>
      <c r="N823" s="18"/>
      <c r="O823" s="39"/>
      <c r="P823" s="39"/>
      <c r="Q823" s="39"/>
      <c r="R823" s="39"/>
      <c r="S823" s="39"/>
      <c r="T823" s="39"/>
      <c r="U823" s="18"/>
      <c r="V823" s="18"/>
      <c r="X823" s="18"/>
    </row>
    <row r="824" spans="13:24" x14ac:dyDescent="0.2">
      <c r="M824" s="18"/>
      <c r="N824" s="18"/>
      <c r="O824" s="39"/>
      <c r="P824" s="39"/>
      <c r="Q824" s="39"/>
      <c r="R824" s="39"/>
      <c r="S824" s="39"/>
      <c r="T824" s="39"/>
      <c r="U824" s="18"/>
      <c r="V824" s="18"/>
      <c r="X824" s="18"/>
    </row>
    <row r="825" spans="13:24" x14ac:dyDescent="0.2">
      <c r="M825" s="18"/>
      <c r="N825" s="18"/>
      <c r="O825" s="39"/>
      <c r="P825" s="39"/>
      <c r="Q825" s="39"/>
      <c r="R825" s="39"/>
      <c r="S825" s="39"/>
      <c r="T825" s="39"/>
      <c r="U825" s="18"/>
      <c r="V825" s="18"/>
      <c r="X825" s="18"/>
    </row>
    <row r="826" spans="13:24" x14ac:dyDescent="0.2">
      <c r="M826" s="18"/>
      <c r="N826" s="18"/>
      <c r="O826" s="39"/>
      <c r="P826" s="39"/>
      <c r="Q826" s="39"/>
      <c r="R826" s="39"/>
      <c r="S826" s="39"/>
      <c r="T826" s="39"/>
      <c r="U826" s="18"/>
      <c r="V826" s="18"/>
      <c r="X826" s="18"/>
    </row>
    <row r="827" spans="13:24" x14ac:dyDescent="0.2">
      <c r="M827" s="18"/>
      <c r="N827" s="18"/>
      <c r="O827" s="39"/>
      <c r="P827" s="39"/>
      <c r="Q827" s="39"/>
      <c r="R827" s="39"/>
      <c r="S827" s="39"/>
      <c r="T827" s="39"/>
      <c r="U827" s="18"/>
      <c r="V827" s="18"/>
      <c r="X827" s="18"/>
    </row>
    <row r="828" spans="13:24" x14ac:dyDescent="0.2">
      <c r="M828" s="18"/>
      <c r="N828" s="18"/>
      <c r="O828" s="39"/>
      <c r="P828" s="39"/>
      <c r="Q828" s="39"/>
      <c r="R828" s="39"/>
      <c r="S828" s="39"/>
      <c r="T828" s="39"/>
      <c r="U828" s="18"/>
      <c r="V828" s="18"/>
      <c r="X828" s="18"/>
    </row>
    <row r="829" spans="13:24" x14ac:dyDescent="0.2">
      <c r="M829" s="18"/>
      <c r="N829" s="18"/>
      <c r="O829" s="39"/>
      <c r="P829" s="39"/>
      <c r="Q829" s="39"/>
      <c r="R829" s="39"/>
      <c r="S829" s="39"/>
      <c r="T829" s="39"/>
      <c r="U829" s="18"/>
      <c r="V829" s="18"/>
      <c r="X829" s="18"/>
    </row>
    <row r="830" spans="13:24" x14ac:dyDescent="0.2">
      <c r="M830" s="18"/>
      <c r="N830" s="18"/>
      <c r="O830" s="39"/>
      <c r="P830" s="39"/>
      <c r="Q830" s="39"/>
      <c r="R830" s="39"/>
      <c r="S830" s="39"/>
      <c r="T830" s="39"/>
      <c r="U830" s="18"/>
      <c r="V830" s="18"/>
      <c r="X830" s="18"/>
    </row>
    <row r="831" spans="13:24" x14ac:dyDescent="0.2">
      <c r="M831" s="18"/>
      <c r="N831" s="18"/>
      <c r="O831" s="39"/>
      <c r="P831" s="39"/>
      <c r="Q831" s="39"/>
      <c r="R831" s="39"/>
      <c r="S831" s="39"/>
      <c r="T831" s="39"/>
      <c r="U831" s="18"/>
      <c r="V831" s="18"/>
      <c r="X831" s="18"/>
    </row>
    <row r="832" spans="13:24" x14ac:dyDescent="0.2">
      <c r="M832" s="18"/>
      <c r="N832" s="18"/>
      <c r="O832" s="39"/>
      <c r="P832" s="39"/>
      <c r="Q832" s="39"/>
      <c r="R832" s="39"/>
      <c r="S832" s="39"/>
      <c r="T832" s="39"/>
      <c r="U832" s="18"/>
      <c r="V832" s="18"/>
      <c r="X832" s="18"/>
    </row>
    <row r="833" spans="13:24" x14ac:dyDescent="0.2">
      <c r="M833" s="18"/>
      <c r="N833" s="18"/>
      <c r="O833" s="39"/>
      <c r="P833" s="39"/>
      <c r="Q833" s="39"/>
      <c r="R833" s="39"/>
      <c r="S833" s="39"/>
      <c r="T833" s="39"/>
      <c r="U833" s="18"/>
      <c r="V833" s="18"/>
      <c r="X833" s="18"/>
    </row>
    <row r="834" spans="13:24" x14ac:dyDescent="0.2">
      <c r="M834" s="18"/>
      <c r="N834" s="18"/>
      <c r="O834" s="39"/>
      <c r="P834" s="39"/>
      <c r="Q834" s="39"/>
      <c r="R834" s="39"/>
      <c r="S834" s="39"/>
      <c r="T834" s="39"/>
      <c r="U834" s="18"/>
      <c r="V834" s="18"/>
      <c r="X834" s="18"/>
    </row>
    <row r="835" spans="13:24" x14ac:dyDescent="0.2">
      <c r="M835" s="18"/>
      <c r="N835" s="18"/>
      <c r="O835" s="39"/>
      <c r="P835" s="39"/>
      <c r="Q835" s="39"/>
      <c r="R835" s="39"/>
      <c r="S835" s="39"/>
      <c r="T835" s="39"/>
      <c r="U835" s="18"/>
      <c r="V835" s="18"/>
      <c r="X835" s="18"/>
    </row>
    <row r="836" spans="13:24" x14ac:dyDescent="0.2">
      <c r="M836" s="18"/>
      <c r="N836" s="18"/>
      <c r="O836" s="39"/>
      <c r="P836" s="39"/>
      <c r="Q836" s="39"/>
      <c r="R836" s="39"/>
      <c r="S836" s="39"/>
      <c r="T836" s="39"/>
      <c r="U836" s="18"/>
      <c r="V836" s="18"/>
      <c r="X836" s="18"/>
    </row>
    <row r="837" spans="13:24" x14ac:dyDescent="0.2">
      <c r="M837" s="18"/>
      <c r="N837" s="18"/>
      <c r="O837" s="39"/>
      <c r="P837" s="39"/>
      <c r="Q837" s="39"/>
      <c r="R837" s="39"/>
      <c r="S837" s="39"/>
      <c r="T837" s="39"/>
      <c r="U837" s="18"/>
      <c r="V837" s="18"/>
      <c r="X837" s="18"/>
    </row>
    <row r="838" spans="13:24" x14ac:dyDescent="0.2">
      <c r="M838" s="18"/>
      <c r="N838" s="18"/>
      <c r="O838" s="39"/>
      <c r="P838" s="39"/>
      <c r="Q838" s="39"/>
      <c r="R838" s="39"/>
      <c r="S838" s="39"/>
      <c r="T838" s="39"/>
      <c r="U838" s="18"/>
      <c r="V838" s="18"/>
      <c r="X838" s="18"/>
    </row>
    <row r="839" spans="13:24" x14ac:dyDescent="0.2">
      <c r="M839" s="18"/>
      <c r="N839" s="18"/>
      <c r="O839" s="39"/>
      <c r="P839" s="39"/>
      <c r="Q839" s="39"/>
      <c r="R839" s="39"/>
      <c r="S839" s="39"/>
      <c r="T839" s="39"/>
      <c r="U839" s="18"/>
      <c r="V839" s="18"/>
      <c r="X839" s="18"/>
    </row>
    <row r="840" spans="13:24" x14ac:dyDescent="0.2">
      <c r="M840" s="18"/>
      <c r="N840" s="18"/>
      <c r="O840" s="39"/>
      <c r="P840" s="39"/>
      <c r="Q840" s="39"/>
      <c r="R840" s="39"/>
      <c r="S840" s="39"/>
      <c r="T840" s="39"/>
      <c r="U840" s="18"/>
      <c r="V840" s="18"/>
      <c r="X840" s="18"/>
    </row>
    <row r="841" spans="13:24" x14ac:dyDescent="0.2">
      <c r="M841" s="18"/>
      <c r="N841" s="18"/>
      <c r="O841" s="39"/>
      <c r="P841" s="39"/>
      <c r="Q841" s="39"/>
      <c r="R841" s="39"/>
      <c r="S841" s="39"/>
      <c r="T841" s="39"/>
      <c r="U841" s="18"/>
      <c r="V841" s="18"/>
      <c r="X841" s="18"/>
    </row>
    <row r="842" spans="13:24" x14ac:dyDescent="0.2">
      <c r="M842" s="18"/>
      <c r="N842" s="18"/>
      <c r="O842" s="39"/>
      <c r="P842" s="39"/>
      <c r="Q842" s="39"/>
      <c r="R842" s="39"/>
      <c r="S842" s="39"/>
      <c r="T842" s="39"/>
      <c r="U842" s="18"/>
      <c r="V842" s="18"/>
      <c r="X842" s="18"/>
    </row>
    <row r="843" spans="13:24" x14ac:dyDescent="0.2">
      <c r="M843" s="18"/>
      <c r="N843" s="18"/>
      <c r="O843" s="39"/>
      <c r="P843" s="39"/>
      <c r="Q843" s="39"/>
      <c r="R843" s="39"/>
      <c r="S843" s="39"/>
      <c r="T843" s="39"/>
      <c r="U843" s="18"/>
      <c r="V843" s="18"/>
      <c r="X843" s="18"/>
    </row>
    <row r="844" spans="13:24" x14ac:dyDescent="0.2">
      <c r="M844" s="18"/>
      <c r="N844" s="18"/>
      <c r="O844" s="39"/>
      <c r="P844" s="39"/>
      <c r="Q844" s="39"/>
      <c r="R844" s="39"/>
      <c r="S844" s="39"/>
      <c r="T844" s="39"/>
      <c r="U844" s="18"/>
      <c r="V844" s="18"/>
      <c r="X844" s="18"/>
    </row>
    <row r="845" spans="13:24" x14ac:dyDescent="0.2">
      <c r="M845" s="18"/>
      <c r="N845" s="18"/>
      <c r="O845" s="39"/>
      <c r="P845" s="39"/>
      <c r="Q845" s="39"/>
      <c r="R845" s="39"/>
      <c r="S845" s="39"/>
      <c r="T845" s="39"/>
      <c r="U845" s="18"/>
      <c r="V845" s="18"/>
      <c r="X845" s="18"/>
    </row>
    <row r="846" spans="13:24" x14ac:dyDescent="0.2">
      <c r="M846" s="18"/>
      <c r="N846" s="18"/>
      <c r="O846" s="39"/>
      <c r="P846" s="39"/>
      <c r="Q846" s="39"/>
      <c r="R846" s="39"/>
      <c r="S846" s="39"/>
      <c r="T846" s="39"/>
      <c r="U846" s="18"/>
      <c r="V846" s="18"/>
      <c r="X846" s="18"/>
    </row>
    <row r="847" spans="13:24" x14ac:dyDescent="0.2">
      <c r="M847" s="18"/>
      <c r="N847" s="18"/>
      <c r="O847" s="39"/>
      <c r="P847" s="39"/>
      <c r="Q847" s="39"/>
      <c r="R847" s="39"/>
      <c r="S847" s="39"/>
      <c r="T847" s="39"/>
      <c r="U847" s="18"/>
      <c r="V847" s="18"/>
      <c r="X847" s="18"/>
    </row>
    <row r="848" spans="13:24" x14ac:dyDescent="0.2">
      <c r="M848" s="18"/>
      <c r="N848" s="18"/>
      <c r="O848" s="39"/>
      <c r="P848" s="39"/>
      <c r="Q848" s="39"/>
      <c r="R848" s="39"/>
      <c r="S848" s="39"/>
      <c r="T848" s="39"/>
      <c r="U848" s="18"/>
      <c r="V848" s="18"/>
      <c r="X848" s="18"/>
    </row>
    <row r="849" spans="13:24" x14ac:dyDescent="0.2">
      <c r="M849" s="18"/>
      <c r="N849" s="18"/>
      <c r="O849" s="39"/>
      <c r="P849" s="39"/>
      <c r="Q849" s="39"/>
      <c r="R849" s="39"/>
      <c r="S849" s="39"/>
      <c r="T849" s="39"/>
      <c r="U849" s="18"/>
      <c r="V849" s="18"/>
      <c r="X849" s="18"/>
    </row>
    <row r="850" spans="13:24" x14ac:dyDescent="0.2">
      <c r="M850" s="18"/>
      <c r="N850" s="18"/>
      <c r="O850" s="39"/>
      <c r="P850" s="39"/>
      <c r="Q850" s="39"/>
      <c r="R850" s="39"/>
      <c r="S850" s="39"/>
      <c r="T850" s="39"/>
      <c r="U850" s="18"/>
      <c r="V850" s="18"/>
      <c r="X850" s="18"/>
    </row>
    <row r="851" spans="13:24" x14ac:dyDescent="0.2">
      <c r="M851" s="18"/>
      <c r="N851" s="18"/>
      <c r="O851" s="39"/>
      <c r="P851" s="39"/>
      <c r="Q851" s="39"/>
      <c r="R851" s="39"/>
      <c r="S851" s="39"/>
      <c r="T851" s="39"/>
      <c r="U851" s="18"/>
      <c r="V851" s="18"/>
      <c r="X851" s="18"/>
    </row>
    <row r="852" spans="13:24" x14ac:dyDescent="0.2">
      <c r="M852" s="18"/>
      <c r="N852" s="18"/>
      <c r="O852" s="39"/>
      <c r="P852" s="39"/>
      <c r="Q852" s="39"/>
      <c r="R852" s="39"/>
      <c r="S852" s="39"/>
      <c r="T852" s="39"/>
      <c r="U852" s="18"/>
      <c r="V852" s="18"/>
      <c r="X852" s="18"/>
    </row>
    <row r="853" spans="13:24" x14ac:dyDescent="0.2">
      <c r="M853" s="18"/>
      <c r="N853" s="18"/>
      <c r="O853" s="39"/>
      <c r="P853" s="39"/>
      <c r="Q853" s="39"/>
      <c r="R853" s="39"/>
      <c r="S853" s="39"/>
      <c r="T853" s="39"/>
      <c r="U853" s="18"/>
      <c r="V853" s="18"/>
      <c r="X853" s="18"/>
    </row>
    <row r="854" spans="13:24" x14ac:dyDescent="0.2">
      <c r="M854" s="18"/>
      <c r="N854" s="18"/>
      <c r="O854" s="39"/>
      <c r="P854" s="39"/>
      <c r="Q854" s="39"/>
      <c r="R854" s="39"/>
      <c r="S854" s="39"/>
      <c r="T854" s="39"/>
      <c r="U854" s="18"/>
      <c r="V854" s="18"/>
      <c r="X854" s="18"/>
    </row>
    <row r="855" spans="13:24" x14ac:dyDescent="0.2">
      <c r="M855" s="18"/>
      <c r="N855" s="18"/>
      <c r="O855" s="39"/>
      <c r="P855" s="39"/>
      <c r="Q855" s="39"/>
      <c r="R855" s="39"/>
      <c r="S855" s="39"/>
      <c r="T855" s="39"/>
      <c r="U855" s="18"/>
      <c r="V855" s="18"/>
      <c r="X855" s="18"/>
    </row>
    <row r="856" spans="13:24" x14ac:dyDescent="0.2">
      <c r="M856" s="18"/>
      <c r="N856" s="18"/>
      <c r="O856" s="39"/>
      <c r="P856" s="39"/>
      <c r="Q856" s="39"/>
      <c r="R856" s="39"/>
      <c r="S856" s="39"/>
      <c r="T856" s="39"/>
      <c r="U856" s="18"/>
      <c r="V856" s="18"/>
      <c r="X856" s="18"/>
    </row>
    <row r="857" spans="13:24" x14ac:dyDescent="0.2">
      <c r="M857" s="18"/>
      <c r="N857" s="18"/>
      <c r="O857" s="39"/>
      <c r="P857" s="39"/>
      <c r="Q857" s="39"/>
      <c r="R857" s="39"/>
      <c r="S857" s="39"/>
      <c r="T857" s="39"/>
      <c r="U857" s="18"/>
      <c r="V857" s="18"/>
      <c r="X857" s="18"/>
    </row>
    <row r="858" spans="13:24" x14ac:dyDescent="0.2">
      <c r="M858" s="18"/>
      <c r="N858" s="18"/>
      <c r="O858" s="39"/>
      <c r="P858" s="39"/>
      <c r="Q858" s="39"/>
      <c r="R858" s="39"/>
      <c r="S858" s="39"/>
      <c r="T858" s="39"/>
      <c r="U858" s="18"/>
      <c r="V858" s="18"/>
      <c r="X858" s="18"/>
    </row>
    <row r="859" spans="13:24" x14ac:dyDescent="0.2">
      <c r="M859" s="18"/>
      <c r="N859" s="18"/>
      <c r="O859" s="39"/>
      <c r="P859" s="39"/>
      <c r="Q859" s="39"/>
      <c r="R859" s="39"/>
      <c r="S859" s="39"/>
      <c r="T859" s="39"/>
      <c r="U859" s="18"/>
      <c r="V859" s="18"/>
      <c r="X859" s="18"/>
    </row>
    <row r="860" spans="13:24" x14ac:dyDescent="0.2">
      <c r="M860" s="18"/>
      <c r="N860" s="18"/>
      <c r="O860" s="39"/>
      <c r="P860" s="39"/>
      <c r="Q860" s="39"/>
      <c r="R860" s="39"/>
      <c r="S860" s="39"/>
      <c r="T860" s="39"/>
      <c r="U860" s="18"/>
      <c r="V860" s="18"/>
      <c r="X860" s="18"/>
    </row>
    <row r="861" spans="13:24" x14ac:dyDescent="0.2">
      <c r="M861" s="18"/>
      <c r="N861" s="18"/>
      <c r="O861" s="39"/>
      <c r="P861" s="39"/>
      <c r="Q861" s="39"/>
      <c r="R861" s="39"/>
      <c r="S861" s="39"/>
      <c r="T861" s="39"/>
      <c r="U861" s="18"/>
      <c r="V861" s="18"/>
      <c r="X861" s="18"/>
    </row>
    <row r="862" spans="13:24" x14ac:dyDescent="0.2">
      <c r="M862" s="18"/>
      <c r="N862" s="18"/>
      <c r="O862" s="39"/>
      <c r="P862" s="39"/>
      <c r="Q862" s="39"/>
      <c r="R862" s="39"/>
      <c r="S862" s="39"/>
      <c r="T862" s="39"/>
      <c r="U862" s="18"/>
      <c r="V862" s="18"/>
      <c r="X862" s="18"/>
    </row>
    <row r="863" spans="13:24" x14ac:dyDescent="0.2">
      <c r="M863" s="18"/>
      <c r="N863" s="18"/>
      <c r="O863" s="39"/>
      <c r="P863" s="39"/>
      <c r="Q863" s="39"/>
      <c r="R863" s="39"/>
      <c r="S863" s="39"/>
      <c r="T863" s="39"/>
      <c r="U863" s="18"/>
      <c r="V863" s="18"/>
      <c r="X863" s="18"/>
    </row>
    <row r="864" spans="13:24" x14ac:dyDescent="0.2">
      <c r="M864" s="18"/>
      <c r="N864" s="18"/>
      <c r="O864" s="39"/>
      <c r="P864" s="39"/>
      <c r="Q864" s="39"/>
      <c r="R864" s="39"/>
      <c r="S864" s="39"/>
      <c r="T864" s="39"/>
      <c r="U864" s="18"/>
      <c r="V864" s="18"/>
      <c r="X864" s="18"/>
    </row>
    <row r="865" spans="13:24" x14ac:dyDescent="0.2">
      <c r="M865" s="18"/>
      <c r="N865" s="18"/>
      <c r="O865" s="39"/>
      <c r="P865" s="39"/>
      <c r="Q865" s="39"/>
      <c r="R865" s="39"/>
      <c r="S865" s="39"/>
      <c r="T865" s="39"/>
      <c r="U865" s="18"/>
      <c r="V865" s="18"/>
      <c r="X865" s="18"/>
    </row>
    <row r="866" spans="13:24" x14ac:dyDescent="0.2">
      <c r="M866" s="18"/>
      <c r="N866" s="18"/>
      <c r="O866" s="39"/>
      <c r="P866" s="39"/>
      <c r="Q866" s="39"/>
      <c r="R866" s="39"/>
      <c r="S866" s="39"/>
      <c r="T866" s="39"/>
      <c r="U866" s="18"/>
      <c r="V866" s="18"/>
      <c r="X866" s="18"/>
    </row>
    <row r="867" spans="13:24" x14ac:dyDescent="0.2">
      <c r="M867" s="18"/>
      <c r="N867" s="18"/>
      <c r="O867" s="39"/>
      <c r="P867" s="39"/>
      <c r="Q867" s="39"/>
      <c r="R867" s="39"/>
      <c r="S867" s="39"/>
      <c r="T867" s="39"/>
      <c r="U867" s="18"/>
      <c r="V867" s="18"/>
      <c r="X867" s="18"/>
    </row>
    <row r="868" spans="13:24" x14ac:dyDescent="0.2">
      <c r="M868" s="18"/>
      <c r="N868" s="18"/>
      <c r="O868" s="39"/>
      <c r="P868" s="39"/>
      <c r="Q868" s="39"/>
      <c r="R868" s="39"/>
      <c r="S868" s="39"/>
      <c r="T868" s="39"/>
      <c r="U868" s="18"/>
      <c r="V868" s="18"/>
      <c r="X868" s="18"/>
    </row>
    <row r="869" spans="13:24" x14ac:dyDescent="0.2">
      <c r="M869" s="18"/>
      <c r="N869" s="18"/>
      <c r="O869" s="39"/>
      <c r="P869" s="39"/>
      <c r="Q869" s="39"/>
      <c r="R869" s="39"/>
      <c r="S869" s="39"/>
      <c r="T869" s="39"/>
      <c r="U869" s="18"/>
      <c r="V869" s="18"/>
      <c r="X869" s="18"/>
    </row>
    <row r="870" spans="13:24" x14ac:dyDescent="0.2">
      <c r="M870" s="18"/>
      <c r="N870" s="18"/>
      <c r="O870" s="39"/>
      <c r="P870" s="39"/>
      <c r="Q870" s="39"/>
      <c r="R870" s="39"/>
      <c r="S870" s="39"/>
      <c r="T870" s="39"/>
      <c r="U870" s="18"/>
      <c r="V870" s="18"/>
      <c r="X870" s="18"/>
    </row>
    <row r="871" spans="13:24" x14ac:dyDescent="0.2">
      <c r="M871" s="18"/>
      <c r="N871" s="18"/>
      <c r="O871" s="39"/>
      <c r="P871" s="39"/>
      <c r="Q871" s="39"/>
      <c r="R871" s="39"/>
      <c r="S871" s="39"/>
      <c r="T871" s="39"/>
      <c r="U871" s="18"/>
      <c r="V871" s="18"/>
      <c r="X871" s="18"/>
    </row>
    <row r="872" spans="13:24" x14ac:dyDescent="0.2">
      <c r="M872" s="18"/>
      <c r="N872" s="18"/>
      <c r="O872" s="39"/>
      <c r="P872" s="39"/>
      <c r="Q872" s="39"/>
      <c r="R872" s="39"/>
      <c r="S872" s="39"/>
      <c r="T872" s="39"/>
      <c r="U872" s="18"/>
      <c r="V872" s="18"/>
      <c r="X872" s="18"/>
    </row>
    <row r="873" spans="13:24" x14ac:dyDescent="0.2">
      <c r="M873" s="18"/>
      <c r="N873" s="18"/>
      <c r="O873" s="39"/>
      <c r="P873" s="39"/>
      <c r="Q873" s="39"/>
      <c r="R873" s="39"/>
      <c r="S873" s="39"/>
      <c r="T873" s="39"/>
      <c r="U873" s="18"/>
      <c r="V873" s="18"/>
      <c r="X873" s="18"/>
    </row>
    <row r="874" spans="13:24" x14ac:dyDescent="0.2">
      <c r="M874" s="18"/>
      <c r="N874" s="18"/>
      <c r="O874" s="39"/>
      <c r="P874" s="39"/>
      <c r="Q874" s="39"/>
      <c r="R874" s="39"/>
      <c r="S874" s="39"/>
      <c r="T874" s="39"/>
      <c r="U874" s="18"/>
      <c r="V874" s="18"/>
      <c r="X874" s="18"/>
    </row>
    <row r="875" spans="13:24" x14ac:dyDescent="0.2">
      <c r="M875" s="18"/>
      <c r="N875" s="18"/>
      <c r="O875" s="39"/>
      <c r="P875" s="39"/>
      <c r="Q875" s="39"/>
      <c r="R875" s="39"/>
      <c r="S875" s="39"/>
      <c r="T875" s="39"/>
      <c r="U875" s="18"/>
      <c r="V875" s="18"/>
      <c r="X875" s="18"/>
    </row>
    <row r="876" spans="13:24" x14ac:dyDescent="0.2">
      <c r="M876" s="18"/>
      <c r="N876" s="18"/>
      <c r="O876" s="39"/>
      <c r="P876" s="39"/>
      <c r="Q876" s="39"/>
      <c r="R876" s="39"/>
      <c r="S876" s="39"/>
      <c r="T876" s="39"/>
      <c r="U876" s="18"/>
      <c r="V876" s="18"/>
      <c r="X876" s="18"/>
    </row>
    <row r="877" spans="13:24" x14ac:dyDescent="0.2">
      <c r="M877" s="18"/>
      <c r="N877" s="18"/>
      <c r="O877" s="39"/>
      <c r="P877" s="39"/>
      <c r="Q877" s="39"/>
      <c r="R877" s="39"/>
      <c r="S877" s="39"/>
      <c r="T877" s="39"/>
      <c r="U877" s="18"/>
      <c r="V877" s="18"/>
      <c r="X877" s="18"/>
    </row>
    <row r="878" spans="13:24" x14ac:dyDescent="0.2">
      <c r="M878" s="18"/>
      <c r="N878" s="18"/>
      <c r="O878" s="39"/>
      <c r="P878" s="39"/>
      <c r="Q878" s="39"/>
      <c r="R878" s="39"/>
      <c r="S878" s="39"/>
      <c r="T878" s="39"/>
      <c r="U878" s="18"/>
      <c r="V878" s="18"/>
      <c r="X878" s="18"/>
    </row>
    <row r="879" spans="13:24" x14ac:dyDescent="0.2">
      <c r="M879" s="18"/>
      <c r="N879" s="18"/>
      <c r="O879" s="39"/>
      <c r="P879" s="39"/>
      <c r="Q879" s="39"/>
      <c r="R879" s="39"/>
      <c r="S879" s="39"/>
      <c r="T879" s="39"/>
      <c r="U879" s="18"/>
      <c r="V879" s="18"/>
      <c r="X879" s="18"/>
    </row>
    <row r="880" spans="13:24" x14ac:dyDescent="0.2">
      <c r="M880" s="18"/>
      <c r="N880" s="18"/>
      <c r="O880" s="39"/>
      <c r="P880" s="39"/>
      <c r="Q880" s="39"/>
      <c r="R880" s="39"/>
      <c r="S880" s="39"/>
      <c r="T880" s="39"/>
      <c r="U880" s="18"/>
      <c r="V880" s="18"/>
      <c r="X880" s="18"/>
    </row>
    <row r="881" spans="13:24" x14ac:dyDescent="0.2">
      <c r="M881" s="18"/>
      <c r="N881" s="18"/>
      <c r="O881" s="39"/>
      <c r="P881" s="39"/>
      <c r="Q881" s="39"/>
      <c r="R881" s="39"/>
      <c r="S881" s="39"/>
      <c r="T881" s="39"/>
      <c r="U881" s="18"/>
      <c r="V881" s="18"/>
      <c r="X881" s="18"/>
    </row>
    <row r="882" spans="13:24" x14ac:dyDescent="0.2">
      <c r="M882" s="18"/>
      <c r="N882" s="18"/>
      <c r="O882" s="39"/>
      <c r="P882" s="39"/>
      <c r="Q882" s="39"/>
      <c r="R882" s="39"/>
      <c r="S882" s="39"/>
      <c r="T882" s="39"/>
      <c r="U882" s="18"/>
      <c r="V882" s="18"/>
      <c r="X882" s="18"/>
    </row>
    <row r="883" spans="13:24" x14ac:dyDescent="0.2">
      <c r="M883" s="18"/>
      <c r="N883" s="18"/>
      <c r="O883" s="39"/>
      <c r="P883" s="39"/>
      <c r="Q883" s="39"/>
      <c r="R883" s="39"/>
      <c r="S883" s="39"/>
      <c r="T883" s="39"/>
      <c r="U883" s="18"/>
      <c r="V883" s="18"/>
      <c r="X883" s="18"/>
    </row>
    <row r="884" spans="13:24" x14ac:dyDescent="0.2">
      <c r="M884" s="18"/>
      <c r="N884" s="18"/>
      <c r="O884" s="39"/>
      <c r="P884" s="39"/>
      <c r="Q884" s="39"/>
      <c r="R884" s="39"/>
      <c r="S884" s="39"/>
      <c r="T884" s="39"/>
      <c r="U884" s="18"/>
      <c r="V884" s="18"/>
      <c r="X884" s="18"/>
    </row>
    <row r="885" spans="13:24" x14ac:dyDescent="0.2">
      <c r="M885" s="18"/>
      <c r="N885" s="18"/>
      <c r="O885" s="39"/>
      <c r="P885" s="39"/>
      <c r="Q885" s="39"/>
      <c r="R885" s="39"/>
      <c r="S885" s="39"/>
      <c r="T885" s="39"/>
      <c r="U885" s="18"/>
      <c r="V885" s="18"/>
      <c r="X885" s="18"/>
    </row>
    <row r="886" spans="13:24" x14ac:dyDescent="0.2">
      <c r="M886" s="18"/>
      <c r="N886" s="18"/>
      <c r="O886" s="39"/>
      <c r="P886" s="39"/>
      <c r="Q886" s="39"/>
      <c r="R886" s="39"/>
      <c r="S886" s="39"/>
      <c r="T886" s="39"/>
      <c r="U886" s="18"/>
      <c r="V886" s="18"/>
      <c r="X886" s="18"/>
    </row>
    <row r="887" spans="13:24" x14ac:dyDescent="0.2">
      <c r="M887" s="18"/>
      <c r="N887" s="18"/>
      <c r="O887" s="39"/>
      <c r="P887" s="39"/>
      <c r="Q887" s="39"/>
      <c r="R887" s="39"/>
      <c r="S887" s="39"/>
      <c r="T887" s="39"/>
      <c r="U887" s="18"/>
      <c r="V887" s="18"/>
      <c r="X887" s="18"/>
    </row>
    <row r="888" spans="13:24" x14ac:dyDescent="0.2">
      <c r="M888" s="18"/>
      <c r="N888" s="18"/>
      <c r="O888" s="39"/>
      <c r="P888" s="39"/>
      <c r="Q888" s="39"/>
      <c r="R888" s="39"/>
      <c r="S888" s="39"/>
      <c r="T888" s="39"/>
      <c r="U888" s="18"/>
      <c r="V888" s="18"/>
      <c r="X888" s="18"/>
    </row>
    <row r="889" spans="13:24" x14ac:dyDescent="0.2">
      <c r="M889" s="18"/>
      <c r="N889" s="18"/>
      <c r="O889" s="39"/>
      <c r="P889" s="39"/>
      <c r="Q889" s="39"/>
      <c r="R889" s="39"/>
      <c r="S889" s="39"/>
      <c r="T889" s="39"/>
      <c r="U889" s="18"/>
      <c r="V889" s="18"/>
      <c r="X889" s="18"/>
    </row>
    <row r="890" spans="13:24" x14ac:dyDescent="0.2">
      <c r="M890" s="18"/>
      <c r="N890" s="18"/>
      <c r="O890" s="39"/>
      <c r="P890" s="39"/>
      <c r="Q890" s="39"/>
      <c r="R890" s="39"/>
      <c r="S890" s="39"/>
      <c r="T890" s="39"/>
      <c r="U890" s="18"/>
      <c r="V890" s="18"/>
      <c r="X890" s="18"/>
    </row>
    <row r="891" spans="13:24" x14ac:dyDescent="0.2">
      <c r="M891" s="18"/>
      <c r="N891" s="18"/>
      <c r="O891" s="39"/>
      <c r="P891" s="39"/>
      <c r="Q891" s="39"/>
      <c r="R891" s="39"/>
      <c r="S891" s="39"/>
      <c r="T891" s="39"/>
      <c r="U891" s="18"/>
      <c r="V891" s="18"/>
      <c r="X891" s="18"/>
    </row>
    <row r="892" spans="13:24" x14ac:dyDescent="0.2">
      <c r="M892" s="18"/>
      <c r="N892" s="18"/>
      <c r="O892" s="39"/>
      <c r="P892" s="39"/>
      <c r="Q892" s="39"/>
      <c r="R892" s="39"/>
      <c r="S892" s="39"/>
      <c r="T892" s="39"/>
      <c r="U892" s="18"/>
      <c r="V892" s="18"/>
      <c r="X892" s="18"/>
    </row>
    <row r="893" spans="13:24" x14ac:dyDescent="0.2">
      <c r="M893" s="18"/>
      <c r="N893" s="18"/>
      <c r="O893" s="39"/>
      <c r="P893" s="39"/>
      <c r="Q893" s="39"/>
      <c r="R893" s="39"/>
      <c r="S893" s="39"/>
      <c r="T893" s="39"/>
      <c r="U893" s="18"/>
      <c r="V893" s="18"/>
      <c r="X893" s="18"/>
    </row>
    <row r="894" spans="13:24" x14ac:dyDescent="0.2">
      <c r="M894" s="18"/>
      <c r="N894" s="18"/>
      <c r="O894" s="39"/>
      <c r="P894" s="39"/>
      <c r="Q894" s="39"/>
      <c r="R894" s="39"/>
      <c r="S894" s="39"/>
      <c r="T894" s="39"/>
      <c r="U894" s="18"/>
      <c r="V894" s="18"/>
      <c r="X894" s="18"/>
    </row>
    <row r="895" spans="13:24" x14ac:dyDescent="0.2">
      <c r="M895" s="18"/>
      <c r="N895" s="18"/>
      <c r="O895" s="39"/>
      <c r="P895" s="39"/>
      <c r="Q895" s="39"/>
      <c r="R895" s="39"/>
      <c r="S895" s="39"/>
      <c r="T895" s="39"/>
      <c r="U895" s="18"/>
      <c r="V895" s="18"/>
      <c r="X895" s="18"/>
    </row>
    <row r="896" spans="13:24" x14ac:dyDescent="0.2">
      <c r="M896" s="18"/>
      <c r="N896" s="18"/>
      <c r="O896" s="39"/>
      <c r="P896" s="39"/>
      <c r="Q896" s="39"/>
      <c r="R896" s="39"/>
      <c r="S896" s="39"/>
      <c r="T896" s="39"/>
      <c r="U896" s="18"/>
      <c r="V896" s="18"/>
      <c r="X896" s="18"/>
    </row>
    <row r="897" spans="13:24" x14ac:dyDescent="0.2">
      <c r="M897" s="18"/>
      <c r="N897" s="18"/>
      <c r="O897" s="39"/>
      <c r="P897" s="39"/>
      <c r="Q897" s="39"/>
      <c r="R897" s="39"/>
      <c r="S897" s="39"/>
      <c r="T897" s="39"/>
      <c r="U897" s="18"/>
      <c r="V897" s="18"/>
      <c r="X897" s="18"/>
    </row>
    <row r="898" spans="13:24" x14ac:dyDescent="0.2">
      <c r="M898" s="18"/>
      <c r="N898" s="18"/>
      <c r="O898" s="39"/>
      <c r="P898" s="39"/>
      <c r="Q898" s="39"/>
      <c r="R898" s="39"/>
      <c r="S898" s="39"/>
      <c r="T898" s="39"/>
      <c r="U898" s="18"/>
      <c r="V898" s="18"/>
      <c r="X898" s="18"/>
    </row>
    <row r="899" spans="13:24" x14ac:dyDescent="0.2">
      <c r="M899" s="18"/>
      <c r="N899" s="18"/>
      <c r="O899" s="39"/>
      <c r="P899" s="39"/>
      <c r="Q899" s="39"/>
      <c r="R899" s="39"/>
      <c r="S899" s="39"/>
      <c r="T899" s="39"/>
      <c r="U899" s="18"/>
      <c r="V899" s="18"/>
      <c r="X899" s="18"/>
    </row>
    <row r="900" spans="13:24" x14ac:dyDescent="0.2">
      <c r="M900" s="18"/>
      <c r="N900" s="18"/>
      <c r="O900" s="39"/>
      <c r="P900" s="39"/>
      <c r="Q900" s="39"/>
      <c r="R900" s="39"/>
      <c r="S900" s="39"/>
      <c r="T900" s="39"/>
      <c r="U900" s="18"/>
      <c r="V900" s="18"/>
      <c r="X900" s="18"/>
    </row>
    <row r="901" spans="13:24" x14ac:dyDescent="0.2">
      <c r="M901" s="18"/>
      <c r="N901" s="18"/>
      <c r="O901" s="39"/>
      <c r="P901" s="39"/>
      <c r="Q901" s="39"/>
      <c r="R901" s="39"/>
      <c r="S901" s="39"/>
      <c r="T901" s="39"/>
      <c r="U901" s="18"/>
      <c r="V901" s="18"/>
      <c r="X901" s="18"/>
    </row>
    <row r="902" spans="13:24" x14ac:dyDescent="0.2">
      <c r="M902" s="18"/>
      <c r="N902" s="18"/>
      <c r="O902" s="39"/>
      <c r="P902" s="39"/>
      <c r="Q902" s="39"/>
      <c r="R902" s="39"/>
      <c r="S902" s="39"/>
      <c r="T902" s="39"/>
      <c r="U902" s="18"/>
      <c r="V902" s="18"/>
      <c r="X902" s="18"/>
    </row>
    <row r="903" spans="13:24" x14ac:dyDescent="0.2">
      <c r="M903" s="18"/>
      <c r="N903" s="18"/>
      <c r="O903" s="39"/>
      <c r="P903" s="39"/>
      <c r="Q903" s="39"/>
      <c r="R903" s="39"/>
      <c r="S903" s="39"/>
      <c r="T903" s="39"/>
      <c r="U903" s="18"/>
      <c r="V903" s="18"/>
      <c r="X903" s="18"/>
    </row>
    <row r="904" spans="13:24" x14ac:dyDescent="0.2">
      <c r="M904" s="18"/>
      <c r="N904" s="18"/>
      <c r="O904" s="39"/>
      <c r="P904" s="39"/>
      <c r="Q904" s="39"/>
      <c r="R904" s="39"/>
      <c r="S904" s="39"/>
      <c r="T904" s="39"/>
      <c r="U904" s="18"/>
      <c r="V904" s="18"/>
      <c r="X904" s="18"/>
    </row>
    <row r="905" spans="13:24" x14ac:dyDescent="0.2">
      <c r="M905" s="18"/>
      <c r="N905" s="18"/>
      <c r="O905" s="39"/>
      <c r="P905" s="39"/>
      <c r="Q905" s="39"/>
      <c r="R905" s="39"/>
      <c r="S905" s="39"/>
      <c r="T905" s="39"/>
      <c r="U905" s="18"/>
      <c r="V905" s="18"/>
      <c r="X905" s="18"/>
    </row>
    <row r="906" spans="13:24" x14ac:dyDescent="0.2">
      <c r="M906" s="18"/>
      <c r="N906" s="18"/>
      <c r="O906" s="39"/>
      <c r="P906" s="39"/>
      <c r="Q906" s="39"/>
      <c r="R906" s="39"/>
      <c r="S906" s="39"/>
      <c r="T906" s="39"/>
      <c r="U906" s="18"/>
      <c r="V906" s="18"/>
      <c r="X906" s="18"/>
    </row>
    <row r="907" spans="13:24" x14ac:dyDescent="0.2">
      <c r="M907" s="18"/>
      <c r="N907" s="18"/>
      <c r="O907" s="39"/>
      <c r="P907" s="39"/>
      <c r="Q907" s="39"/>
      <c r="R907" s="39"/>
      <c r="S907" s="39"/>
      <c r="T907" s="39"/>
      <c r="U907" s="18"/>
      <c r="V907" s="18"/>
      <c r="X907" s="18"/>
    </row>
    <row r="908" spans="13:24" x14ac:dyDescent="0.2">
      <c r="M908" s="18"/>
      <c r="N908" s="18"/>
      <c r="O908" s="39"/>
      <c r="P908" s="39"/>
      <c r="Q908" s="39"/>
      <c r="R908" s="39"/>
      <c r="S908" s="39"/>
      <c r="T908" s="39"/>
      <c r="U908" s="18"/>
      <c r="V908" s="18"/>
      <c r="X908" s="18"/>
    </row>
    <row r="909" spans="13:24" x14ac:dyDescent="0.2">
      <c r="M909" s="18"/>
      <c r="N909" s="18"/>
      <c r="O909" s="39"/>
      <c r="P909" s="39"/>
      <c r="Q909" s="39"/>
      <c r="R909" s="39"/>
      <c r="S909" s="39"/>
      <c r="T909" s="39"/>
      <c r="U909" s="18"/>
      <c r="V909" s="18"/>
      <c r="X909" s="18"/>
    </row>
    <row r="910" spans="13:24" x14ac:dyDescent="0.2">
      <c r="M910" s="18"/>
      <c r="N910" s="18"/>
      <c r="O910" s="39"/>
      <c r="P910" s="39"/>
      <c r="Q910" s="39"/>
      <c r="R910" s="39"/>
      <c r="S910" s="39"/>
      <c r="T910" s="39"/>
      <c r="U910" s="18"/>
      <c r="V910" s="18"/>
      <c r="X910" s="18"/>
    </row>
    <row r="911" spans="13:24" x14ac:dyDescent="0.2">
      <c r="M911" s="18"/>
      <c r="N911" s="18"/>
      <c r="O911" s="39"/>
      <c r="P911" s="39"/>
      <c r="Q911" s="39"/>
      <c r="R911" s="39"/>
      <c r="S911" s="39"/>
      <c r="T911" s="39"/>
      <c r="U911" s="18"/>
      <c r="V911" s="18"/>
      <c r="X911" s="18"/>
    </row>
    <row r="912" spans="13:24" x14ac:dyDescent="0.2">
      <c r="M912" s="18"/>
      <c r="N912" s="18"/>
      <c r="O912" s="39"/>
      <c r="P912" s="39"/>
      <c r="Q912" s="39"/>
      <c r="R912" s="39"/>
      <c r="S912" s="39"/>
      <c r="T912" s="39"/>
      <c r="U912" s="18"/>
      <c r="V912" s="18"/>
      <c r="X912" s="18"/>
    </row>
    <row r="913" spans="13:24" x14ac:dyDescent="0.2">
      <c r="M913" s="18"/>
      <c r="N913" s="18"/>
      <c r="O913" s="39"/>
      <c r="P913" s="39"/>
      <c r="Q913" s="39"/>
      <c r="R913" s="39"/>
      <c r="S913" s="39"/>
      <c r="T913" s="39"/>
      <c r="U913" s="18"/>
      <c r="V913" s="18"/>
      <c r="X913" s="18"/>
    </row>
    <row r="914" spans="13:24" x14ac:dyDescent="0.2">
      <c r="M914" s="18"/>
      <c r="N914" s="18"/>
      <c r="O914" s="39"/>
      <c r="P914" s="39"/>
      <c r="Q914" s="39"/>
      <c r="R914" s="39"/>
      <c r="S914" s="39"/>
      <c r="T914" s="39"/>
      <c r="U914" s="18"/>
      <c r="V914" s="18"/>
      <c r="X914" s="18"/>
    </row>
    <row r="915" spans="13:24" x14ac:dyDescent="0.2">
      <c r="M915" s="18"/>
      <c r="N915" s="18"/>
      <c r="O915" s="39"/>
      <c r="P915" s="39"/>
      <c r="Q915" s="39"/>
      <c r="R915" s="39"/>
      <c r="S915" s="39"/>
      <c r="T915" s="39"/>
      <c r="U915" s="18"/>
      <c r="V915" s="18"/>
      <c r="X915" s="18"/>
    </row>
    <row r="916" spans="13:24" x14ac:dyDescent="0.2">
      <c r="M916" s="18"/>
      <c r="N916" s="18"/>
      <c r="O916" s="39"/>
      <c r="P916" s="39"/>
      <c r="Q916" s="39"/>
      <c r="R916" s="39"/>
      <c r="S916" s="39"/>
      <c r="T916" s="39"/>
      <c r="U916" s="18"/>
      <c r="V916" s="18"/>
      <c r="X916" s="18"/>
    </row>
    <row r="917" spans="13:24" x14ac:dyDescent="0.2">
      <c r="M917" s="18"/>
      <c r="N917" s="18"/>
      <c r="O917" s="39"/>
      <c r="P917" s="39"/>
      <c r="Q917" s="39"/>
      <c r="R917" s="39"/>
      <c r="S917" s="39"/>
      <c r="T917" s="39"/>
      <c r="U917" s="18"/>
      <c r="V917" s="18"/>
      <c r="X917" s="18"/>
    </row>
    <row r="918" spans="13:24" x14ac:dyDescent="0.2">
      <c r="M918" s="18"/>
      <c r="N918" s="18"/>
      <c r="O918" s="39"/>
      <c r="P918" s="39"/>
      <c r="Q918" s="39"/>
      <c r="R918" s="39"/>
      <c r="S918" s="39"/>
      <c r="T918" s="39"/>
      <c r="U918" s="18"/>
      <c r="V918" s="18"/>
      <c r="X918" s="18"/>
    </row>
    <row r="919" spans="13:24" x14ac:dyDescent="0.2">
      <c r="M919" s="18"/>
      <c r="N919" s="18"/>
      <c r="O919" s="39"/>
      <c r="P919" s="39"/>
      <c r="Q919" s="39"/>
      <c r="R919" s="39"/>
      <c r="S919" s="39"/>
      <c r="T919" s="39"/>
      <c r="U919" s="18"/>
      <c r="V919" s="18"/>
      <c r="X919" s="18"/>
    </row>
    <row r="920" spans="13:24" x14ac:dyDescent="0.2">
      <c r="M920" s="18"/>
      <c r="N920" s="18"/>
      <c r="O920" s="39"/>
      <c r="P920" s="39"/>
      <c r="Q920" s="39"/>
      <c r="R920" s="39"/>
      <c r="S920" s="39"/>
      <c r="T920" s="39"/>
      <c r="U920" s="18"/>
      <c r="V920" s="18"/>
      <c r="X920" s="18"/>
    </row>
    <row r="921" spans="13:24" x14ac:dyDescent="0.2">
      <c r="M921" s="18"/>
      <c r="N921" s="18"/>
      <c r="O921" s="39"/>
      <c r="P921" s="39"/>
      <c r="Q921" s="39"/>
      <c r="R921" s="39"/>
      <c r="S921" s="39"/>
      <c r="T921" s="39"/>
      <c r="U921" s="18"/>
      <c r="V921" s="18"/>
      <c r="X921" s="18"/>
    </row>
    <row r="922" spans="13:24" x14ac:dyDescent="0.2">
      <c r="M922" s="18"/>
      <c r="N922" s="18"/>
      <c r="O922" s="39"/>
      <c r="P922" s="39"/>
      <c r="Q922" s="39"/>
      <c r="R922" s="39"/>
      <c r="S922" s="39"/>
      <c r="T922" s="39"/>
      <c r="U922" s="18"/>
      <c r="V922" s="18"/>
      <c r="X922" s="18"/>
    </row>
    <row r="923" spans="13:24" x14ac:dyDescent="0.2">
      <c r="M923" s="18"/>
      <c r="N923" s="18"/>
      <c r="O923" s="39"/>
      <c r="P923" s="39"/>
      <c r="Q923" s="39"/>
      <c r="R923" s="39"/>
      <c r="S923" s="39"/>
      <c r="T923" s="39"/>
      <c r="U923" s="18"/>
      <c r="V923" s="18"/>
      <c r="X923" s="18"/>
    </row>
    <row r="924" spans="13:24" x14ac:dyDescent="0.2">
      <c r="M924" s="18"/>
      <c r="N924" s="18"/>
      <c r="O924" s="39"/>
      <c r="P924" s="39"/>
      <c r="Q924" s="39"/>
      <c r="R924" s="39"/>
      <c r="S924" s="39"/>
      <c r="T924" s="39"/>
      <c r="U924" s="18"/>
      <c r="V924" s="18"/>
      <c r="X924" s="18"/>
    </row>
    <row r="925" spans="13:24" x14ac:dyDescent="0.2">
      <c r="M925" s="18"/>
      <c r="N925" s="18"/>
      <c r="O925" s="39"/>
      <c r="P925" s="39"/>
      <c r="Q925" s="39"/>
      <c r="R925" s="39"/>
      <c r="S925" s="39"/>
      <c r="T925" s="39"/>
      <c r="U925" s="18"/>
      <c r="V925" s="18"/>
      <c r="X925" s="18"/>
    </row>
    <row r="926" spans="13:24" x14ac:dyDescent="0.2">
      <c r="M926" s="18"/>
      <c r="N926" s="18"/>
      <c r="O926" s="39"/>
      <c r="P926" s="39"/>
      <c r="Q926" s="39"/>
      <c r="R926" s="39"/>
      <c r="S926" s="39"/>
      <c r="T926" s="39"/>
      <c r="U926" s="18"/>
      <c r="V926" s="18"/>
      <c r="X926" s="18"/>
    </row>
    <row r="927" spans="13:24" x14ac:dyDescent="0.2">
      <c r="M927" s="18"/>
      <c r="N927" s="18"/>
      <c r="O927" s="39"/>
      <c r="P927" s="39"/>
      <c r="Q927" s="39"/>
      <c r="R927" s="39"/>
      <c r="S927" s="39"/>
      <c r="T927" s="39"/>
      <c r="U927" s="18"/>
      <c r="V927" s="18"/>
      <c r="X927" s="18"/>
    </row>
    <row r="928" spans="13:24" x14ac:dyDescent="0.2">
      <c r="M928" s="18"/>
      <c r="N928" s="18"/>
      <c r="O928" s="39"/>
      <c r="P928" s="39"/>
      <c r="Q928" s="39"/>
      <c r="R928" s="39"/>
      <c r="S928" s="39"/>
      <c r="T928" s="39"/>
      <c r="U928" s="18"/>
      <c r="V928" s="18"/>
      <c r="X928" s="18"/>
    </row>
    <row r="929" spans="13:24" x14ac:dyDescent="0.2">
      <c r="M929" s="18"/>
      <c r="N929" s="18"/>
      <c r="O929" s="39"/>
      <c r="P929" s="39"/>
      <c r="Q929" s="39"/>
      <c r="R929" s="39"/>
      <c r="S929" s="39"/>
      <c r="T929" s="39"/>
      <c r="U929" s="18"/>
      <c r="V929" s="18"/>
      <c r="X929" s="18"/>
    </row>
    <row r="930" spans="13:24" x14ac:dyDescent="0.2">
      <c r="M930" s="18"/>
      <c r="N930" s="18"/>
      <c r="O930" s="39"/>
      <c r="P930" s="39"/>
      <c r="Q930" s="39"/>
      <c r="R930" s="39"/>
      <c r="S930" s="39"/>
      <c r="T930" s="39"/>
      <c r="U930" s="18"/>
      <c r="V930" s="18"/>
      <c r="X930" s="18"/>
    </row>
    <row r="931" spans="13:24" x14ac:dyDescent="0.2">
      <c r="M931" s="18"/>
      <c r="N931" s="18"/>
      <c r="O931" s="39"/>
      <c r="P931" s="39"/>
      <c r="Q931" s="39"/>
      <c r="R931" s="39"/>
      <c r="S931" s="39"/>
      <c r="T931" s="39"/>
      <c r="U931" s="18"/>
      <c r="V931" s="18"/>
      <c r="X931" s="18"/>
    </row>
    <row r="932" spans="13:24" x14ac:dyDescent="0.2">
      <c r="M932" s="18"/>
      <c r="N932" s="18"/>
      <c r="O932" s="39"/>
      <c r="P932" s="39"/>
      <c r="Q932" s="39"/>
      <c r="R932" s="39"/>
      <c r="S932" s="39"/>
      <c r="T932" s="39"/>
      <c r="U932" s="18"/>
      <c r="V932" s="18"/>
      <c r="X932" s="18"/>
    </row>
    <row r="933" spans="13:24" x14ac:dyDescent="0.2">
      <c r="M933" s="18"/>
      <c r="N933" s="18"/>
      <c r="O933" s="39"/>
      <c r="P933" s="39"/>
      <c r="Q933" s="39"/>
      <c r="R933" s="39"/>
      <c r="S933" s="39"/>
      <c r="T933" s="39"/>
      <c r="U933" s="18"/>
      <c r="V933" s="18"/>
      <c r="X933" s="18"/>
    </row>
    <row r="934" spans="13:24" x14ac:dyDescent="0.2">
      <c r="M934" s="18"/>
      <c r="N934" s="18"/>
      <c r="O934" s="39"/>
      <c r="P934" s="39"/>
      <c r="Q934" s="39"/>
      <c r="R934" s="39"/>
      <c r="S934" s="39"/>
      <c r="T934" s="39"/>
      <c r="U934" s="18"/>
      <c r="V934" s="18"/>
      <c r="X934" s="18"/>
    </row>
    <row r="935" spans="13:24" x14ac:dyDescent="0.2">
      <c r="M935" s="18"/>
      <c r="N935" s="18"/>
      <c r="O935" s="39"/>
      <c r="P935" s="39"/>
      <c r="Q935" s="39"/>
      <c r="R935" s="39"/>
      <c r="S935" s="39"/>
      <c r="T935" s="39"/>
      <c r="U935" s="18"/>
      <c r="V935" s="18"/>
      <c r="X935" s="18"/>
    </row>
    <row r="936" spans="13:24" x14ac:dyDescent="0.2">
      <c r="M936" s="18"/>
      <c r="N936" s="18"/>
      <c r="O936" s="39"/>
      <c r="P936" s="39"/>
      <c r="Q936" s="39"/>
      <c r="R936" s="39"/>
      <c r="S936" s="39"/>
      <c r="T936" s="39"/>
      <c r="U936" s="18"/>
      <c r="V936" s="18"/>
      <c r="X936" s="18"/>
    </row>
    <row r="937" spans="13:24" x14ac:dyDescent="0.2">
      <c r="M937" s="18"/>
      <c r="N937" s="18"/>
      <c r="O937" s="39"/>
      <c r="P937" s="39"/>
      <c r="Q937" s="39"/>
      <c r="R937" s="39"/>
      <c r="S937" s="39"/>
      <c r="T937" s="39"/>
      <c r="U937" s="18"/>
      <c r="V937" s="18"/>
      <c r="X937" s="18"/>
    </row>
    <row r="938" spans="13:24" x14ac:dyDescent="0.2">
      <c r="M938" s="18"/>
      <c r="N938" s="18"/>
      <c r="O938" s="39"/>
      <c r="P938" s="39"/>
      <c r="Q938" s="39"/>
      <c r="R938" s="39"/>
      <c r="S938" s="39"/>
      <c r="T938" s="39"/>
      <c r="U938" s="18"/>
      <c r="V938" s="18"/>
      <c r="X938" s="18"/>
    </row>
    <row r="939" spans="13:24" x14ac:dyDescent="0.2">
      <c r="M939" s="18"/>
      <c r="N939" s="18"/>
      <c r="O939" s="39"/>
      <c r="P939" s="39"/>
      <c r="Q939" s="39"/>
      <c r="R939" s="39"/>
      <c r="S939" s="39"/>
      <c r="T939" s="39"/>
      <c r="U939" s="18"/>
      <c r="V939" s="18"/>
      <c r="X939" s="18"/>
    </row>
    <row r="940" spans="13:24" x14ac:dyDescent="0.2">
      <c r="M940" s="18"/>
      <c r="N940" s="18"/>
      <c r="O940" s="39"/>
      <c r="P940" s="39"/>
      <c r="Q940" s="39"/>
      <c r="R940" s="39"/>
      <c r="S940" s="39"/>
      <c r="T940" s="39"/>
      <c r="U940" s="18"/>
      <c r="V940" s="18"/>
      <c r="X940" s="18"/>
    </row>
    <row r="941" spans="13:24" x14ac:dyDescent="0.2">
      <c r="M941" s="18"/>
      <c r="N941" s="18"/>
      <c r="O941" s="39"/>
      <c r="P941" s="39"/>
      <c r="Q941" s="39"/>
      <c r="R941" s="39"/>
      <c r="S941" s="39"/>
      <c r="T941" s="39"/>
      <c r="U941" s="18"/>
      <c r="V941" s="18"/>
      <c r="X941" s="18"/>
    </row>
    <row r="942" spans="13:24" x14ac:dyDescent="0.2">
      <c r="M942" s="18"/>
      <c r="N942" s="18"/>
      <c r="O942" s="39"/>
      <c r="P942" s="39"/>
      <c r="Q942" s="39"/>
      <c r="R942" s="39"/>
      <c r="S942" s="39"/>
      <c r="T942" s="39"/>
      <c r="U942" s="18"/>
      <c r="V942" s="18"/>
      <c r="X942" s="18"/>
    </row>
    <row r="943" spans="13:24" x14ac:dyDescent="0.2">
      <c r="M943" s="18"/>
      <c r="N943" s="18"/>
      <c r="O943" s="39"/>
      <c r="P943" s="39"/>
      <c r="Q943" s="39"/>
      <c r="R943" s="39"/>
      <c r="S943" s="39"/>
      <c r="T943" s="39"/>
      <c r="U943" s="18"/>
      <c r="V943" s="18"/>
      <c r="X943" s="18"/>
    </row>
    <row r="944" spans="13:24" x14ac:dyDescent="0.2">
      <c r="M944" s="18"/>
      <c r="N944" s="18"/>
      <c r="O944" s="39"/>
      <c r="P944" s="39"/>
      <c r="Q944" s="39"/>
      <c r="R944" s="39"/>
      <c r="S944" s="39"/>
      <c r="T944" s="39"/>
      <c r="U944" s="18"/>
      <c r="V944" s="18"/>
      <c r="X944" s="18"/>
    </row>
    <row r="945" spans="13:24" x14ac:dyDescent="0.2">
      <c r="M945" s="18"/>
      <c r="N945" s="18"/>
      <c r="O945" s="39"/>
      <c r="P945" s="39"/>
      <c r="Q945" s="39"/>
      <c r="R945" s="39"/>
      <c r="S945" s="39"/>
      <c r="T945" s="39"/>
      <c r="U945" s="18"/>
      <c r="V945" s="18"/>
      <c r="X945" s="18"/>
    </row>
    <row r="946" spans="13:24" x14ac:dyDescent="0.2">
      <c r="M946" s="18"/>
      <c r="N946" s="18"/>
      <c r="O946" s="39"/>
      <c r="P946" s="39"/>
      <c r="Q946" s="39"/>
      <c r="R946" s="39"/>
      <c r="S946" s="39"/>
      <c r="T946" s="39"/>
      <c r="U946" s="18"/>
      <c r="V946" s="18"/>
      <c r="X946" s="18"/>
    </row>
    <row r="947" spans="13:24" x14ac:dyDescent="0.2">
      <c r="M947" s="18"/>
      <c r="N947" s="18"/>
      <c r="O947" s="39"/>
      <c r="P947" s="39"/>
      <c r="Q947" s="39"/>
      <c r="R947" s="39"/>
      <c r="S947" s="39"/>
      <c r="T947" s="39"/>
      <c r="U947" s="18"/>
      <c r="V947" s="18"/>
      <c r="X947" s="18"/>
    </row>
    <row r="948" spans="13:24" x14ac:dyDescent="0.2">
      <c r="M948" s="18"/>
      <c r="N948" s="18"/>
      <c r="O948" s="39"/>
      <c r="P948" s="39"/>
      <c r="Q948" s="39"/>
      <c r="R948" s="39"/>
      <c r="S948" s="39"/>
      <c r="T948" s="39"/>
      <c r="U948" s="18"/>
      <c r="V948" s="18"/>
      <c r="X948" s="18"/>
    </row>
    <row r="949" spans="13:24" x14ac:dyDescent="0.2">
      <c r="M949" s="18"/>
      <c r="N949" s="18"/>
      <c r="O949" s="39"/>
      <c r="P949" s="39"/>
      <c r="Q949" s="39"/>
      <c r="R949" s="39"/>
      <c r="S949" s="39"/>
      <c r="T949" s="39"/>
      <c r="U949" s="18"/>
      <c r="V949" s="18"/>
      <c r="X949" s="18"/>
    </row>
    <row r="950" spans="13:24" x14ac:dyDescent="0.2">
      <c r="M950" s="18"/>
      <c r="N950" s="18"/>
      <c r="O950" s="39"/>
      <c r="P950" s="39"/>
      <c r="Q950" s="39"/>
      <c r="R950" s="39"/>
      <c r="S950" s="39"/>
      <c r="T950" s="39"/>
      <c r="U950" s="18"/>
      <c r="V950" s="18"/>
      <c r="X950" s="18"/>
    </row>
    <row r="951" spans="13:24" x14ac:dyDescent="0.2">
      <c r="M951" s="18"/>
      <c r="N951" s="18"/>
      <c r="O951" s="39"/>
      <c r="P951" s="39"/>
      <c r="Q951" s="39"/>
      <c r="R951" s="39"/>
      <c r="S951" s="39"/>
      <c r="T951" s="39"/>
      <c r="U951" s="18"/>
      <c r="V951" s="18"/>
      <c r="X951" s="18"/>
    </row>
    <row r="952" spans="13:24" x14ac:dyDescent="0.2">
      <c r="M952" s="18"/>
      <c r="N952" s="18"/>
      <c r="O952" s="39"/>
      <c r="P952" s="39"/>
      <c r="Q952" s="39"/>
      <c r="R952" s="39"/>
      <c r="S952" s="39"/>
      <c r="T952" s="39"/>
      <c r="U952" s="18"/>
      <c r="V952" s="18"/>
      <c r="X952" s="18"/>
    </row>
    <row r="953" spans="13:24" x14ac:dyDescent="0.2">
      <c r="M953" s="18"/>
      <c r="N953" s="18"/>
      <c r="O953" s="39"/>
      <c r="P953" s="39"/>
      <c r="Q953" s="39"/>
      <c r="R953" s="39"/>
      <c r="S953" s="39"/>
      <c r="T953" s="39"/>
      <c r="U953" s="18"/>
      <c r="V953" s="18"/>
      <c r="X953" s="18"/>
    </row>
    <row r="954" spans="13:24" x14ac:dyDescent="0.2">
      <c r="M954" s="18"/>
      <c r="N954" s="18"/>
      <c r="O954" s="39"/>
      <c r="P954" s="39"/>
      <c r="Q954" s="39"/>
      <c r="R954" s="39"/>
      <c r="S954" s="39"/>
      <c r="T954" s="39"/>
      <c r="U954" s="18"/>
      <c r="V954" s="18"/>
      <c r="X954" s="18"/>
    </row>
    <row r="955" spans="13:24" x14ac:dyDescent="0.2">
      <c r="M955" s="18"/>
      <c r="N955" s="18"/>
      <c r="O955" s="39"/>
      <c r="P955" s="39"/>
      <c r="Q955" s="39"/>
      <c r="R955" s="39"/>
      <c r="S955" s="39"/>
      <c r="T955" s="39"/>
      <c r="U955" s="18"/>
      <c r="V955" s="18"/>
      <c r="X955" s="18"/>
    </row>
    <row r="956" spans="13:24" x14ac:dyDescent="0.2">
      <c r="M956" s="18"/>
      <c r="N956" s="18"/>
      <c r="O956" s="39"/>
      <c r="P956" s="39"/>
      <c r="Q956" s="39"/>
      <c r="R956" s="39"/>
      <c r="S956" s="39"/>
      <c r="T956" s="39"/>
      <c r="U956" s="18"/>
      <c r="V956" s="18"/>
      <c r="X956" s="18"/>
    </row>
    <row r="957" spans="13:24" x14ac:dyDescent="0.2">
      <c r="M957" s="18"/>
      <c r="N957" s="18"/>
      <c r="O957" s="39"/>
      <c r="P957" s="39"/>
      <c r="Q957" s="39"/>
      <c r="R957" s="39"/>
      <c r="S957" s="39"/>
      <c r="T957" s="39"/>
      <c r="U957" s="18"/>
      <c r="V957" s="18"/>
      <c r="X957" s="18"/>
    </row>
    <row r="958" spans="13:24" x14ac:dyDescent="0.2">
      <c r="M958" s="18"/>
      <c r="N958" s="18"/>
      <c r="O958" s="39"/>
      <c r="P958" s="39"/>
      <c r="Q958" s="39"/>
      <c r="R958" s="39"/>
      <c r="S958" s="39"/>
      <c r="T958" s="39"/>
      <c r="U958" s="18"/>
      <c r="V958" s="18"/>
      <c r="X958" s="18"/>
    </row>
    <row r="959" spans="13:24" x14ac:dyDescent="0.2">
      <c r="M959" s="18"/>
      <c r="N959" s="18"/>
      <c r="O959" s="39"/>
      <c r="P959" s="39"/>
      <c r="Q959" s="39"/>
      <c r="R959" s="39"/>
      <c r="S959" s="39"/>
      <c r="T959" s="39"/>
      <c r="U959" s="18"/>
      <c r="V959" s="18"/>
      <c r="X959" s="18"/>
    </row>
    <row r="960" spans="13:24" x14ac:dyDescent="0.2">
      <c r="M960" s="18"/>
      <c r="N960" s="18"/>
      <c r="O960" s="39"/>
      <c r="P960" s="39"/>
      <c r="Q960" s="39"/>
      <c r="R960" s="39"/>
      <c r="S960" s="39"/>
      <c r="T960" s="39"/>
      <c r="U960" s="18"/>
      <c r="V960" s="18"/>
      <c r="X960" s="18"/>
    </row>
    <row r="961" spans="13:24" x14ac:dyDescent="0.2">
      <c r="M961" s="18"/>
      <c r="N961" s="18"/>
      <c r="O961" s="39"/>
      <c r="P961" s="39"/>
      <c r="Q961" s="39"/>
      <c r="R961" s="39"/>
      <c r="S961" s="39"/>
      <c r="T961" s="39"/>
      <c r="U961" s="18"/>
      <c r="V961" s="18"/>
      <c r="X961" s="18"/>
    </row>
    <row r="962" spans="13:24" x14ac:dyDescent="0.2">
      <c r="M962" s="18"/>
      <c r="N962" s="18"/>
      <c r="O962" s="39"/>
      <c r="P962" s="39"/>
      <c r="Q962" s="39"/>
      <c r="R962" s="39"/>
      <c r="S962" s="39"/>
      <c r="T962" s="39"/>
      <c r="U962" s="18"/>
      <c r="V962" s="18"/>
      <c r="X962" s="18"/>
    </row>
    <row r="963" spans="13:24" x14ac:dyDescent="0.2">
      <c r="M963" s="18"/>
      <c r="N963" s="18"/>
      <c r="O963" s="39"/>
      <c r="P963" s="39"/>
      <c r="Q963" s="39"/>
      <c r="R963" s="39"/>
      <c r="S963" s="39"/>
      <c r="T963" s="39"/>
      <c r="U963" s="18"/>
      <c r="V963" s="18"/>
      <c r="X963" s="18"/>
    </row>
    <row r="964" spans="13:24" x14ac:dyDescent="0.2">
      <c r="M964" s="18"/>
      <c r="N964" s="18"/>
      <c r="O964" s="39"/>
      <c r="P964" s="39"/>
      <c r="Q964" s="39"/>
      <c r="R964" s="39"/>
      <c r="S964" s="39"/>
      <c r="T964" s="39"/>
      <c r="U964" s="18"/>
      <c r="V964" s="18"/>
      <c r="X964" s="18"/>
    </row>
    <row r="965" spans="13:24" x14ac:dyDescent="0.2">
      <c r="M965" s="18"/>
      <c r="N965" s="18"/>
      <c r="O965" s="39"/>
      <c r="P965" s="39"/>
      <c r="Q965" s="39"/>
      <c r="R965" s="39"/>
      <c r="S965" s="39"/>
      <c r="T965" s="39"/>
      <c r="U965" s="18"/>
      <c r="V965" s="18"/>
      <c r="X965" s="18"/>
    </row>
    <row r="966" spans="13:24" x14ac:dyDescent="0.2">
      <c r="M966" s="18"/>
      <c r="N966" s="18"/>
      <c r="O966" s="39"/>
      <c r="P966" s="39"/>
      <c r="Q966" s="39"/>
      <c r="R966" s="39"/>
      <c r="S966" s="39"/>
      <c r="T966" s="39"/>
      <c r="U966" s="18"/>
      <c r="V966" s="18"/>
      <c r="X966" s="18"/>
    </row>
    <row r="967" spans="13:24" x14ac:dyDescent="0.2">
      <c r="M967" s="18"/>
      <c r="N967" s="18"/>
      <c r="O967" s="39"/>
      <c r="P967" s="39"/>
      <c r="Q967" s="39"/>
      <c r="R967" s="39"/>
      <c r="S967" s="39"/>
      <c r="T967" s="39"/>
      <c r="U967" s="18"/>
      <c r="V967" s="18"/>
      <c r="X967" s="18"/>
    </row>
    <row r="968" spans="13:24" x14ac:dyDescent="0.2">
      <c r="M968" s="18"/>
      <c r="N968" s="18"/>
      <c r="O968" s="39"/>
      <c r="P968" s="39"/>
      <c r="Q968" s="39"/>
      <c r="R968" s="39"/>
      <c r="S968" s="39"/>
      <c r="T968" s="39"/>
      <c r="U968" s="18"/>
      <c r="V968" s="18"/>
      <c r="X968" s="18"/>
    </row>
    <row r="969" spans="13:24" x14ac:dyDescent="0.2">
      <c r="M969" s="18"/>
      <c r="N969" s="18"/>
      <c r="O969" s="39"/>
      <c r="P969" s="39"/>
      <c r="Q969" s="39"/>
      <c r="R969" s="39"/>
      <c r="S969" s="39"/>
      <c r="T969" s="39"/>
      <c r="U969" s="18"/>
      <c r="V969" s="18"/>
      <c r="X969" s="18"/>
    </row>
    <row r="970" spans="13:24" x14ac:dyDescent="0.2">
      <c r="M970" s="18"/>
      <c r="N970" s="18"/>
      <c r="O970" s="39"/>
      <c r="P970" s="39"/>
      <c r="Q970" s="39"/>
      <c r="R970" s="39"/>
      <c r="S970" s="39"/>
      <c r="T970" s="39"/>
      <c r="U970" s="18"/>
      <c r="V970" s="18"/>
      <c r="X970" s="18"/>
    </row>
    <row r="971" spans="13:24" x14ac:dyDescent="0.2">
      <c r="M971" s="18"/>
      <c r="N971" s="18"/>
      <c r="O971" s="39"/>
      <c r="P971" s="39"/>
      <c r="Q971" s="39"/>
      <c r="R971" s="39"/>
      <c r="S971" s="39"/>
      <c r="T971" s="39"/>
      <c r="U971" s="18"/>
      <c r="V971" s="18"/>
      <c r="X971" s="18"/>
    </row>
    <row r="972" spans="13:24" x14ac:dyDescent="0.2">
      <c r="M972" s="18"/>
      <c r="N972" s="18"/>
      <c r="O972" s="39"/>
      <c r="P972" s="39"/>
      <c r="Q972" s="39"/>
      <c r="R972" s="39"/>
      <c r="S972" s="39"/>
      <c r="T972" s="39"/>
      <c r="U972" s="18"/>
      <c r="V972" s="18"/>
      <c r="X972" s="18"/>
    </row>
    <row r="973" spans="13:24" x14ac:dyDescent="0.2">
      <c r="M973" s="18"/>
      <c r="N973" s="18"/>
      <c r="O973" s="39"/>
      <c r="P973" s="39"/>
      <c r="Q973" s="39"/>
      <c r="R973" s="39"/>
      <c r="S973" s="39"/>
      <c r="T973" s="39"/>
      <c r="U973" s="18"/>
      <c r="V973" s="18"/>
      <c r="X973" s="18"/>
    </row>
    <row r="974" spans="13:24" x14ac:dyDescent="0.2">
      <c r="M974" s="18"/>
      <c r="N974" s="18"/>
      <c r="O974" s="39"/>
      <c r="P974" s="39"/>
      <c r="Q974" s="39"/>
      <c r="R974" s="39"/>
      <c r="S974" s="39"/>
      <c r="T974" s="39"/>
      <c r="U974" s="18"/>
      <c r="V974" s="18"/>
      <c r="X974" s="18"/>
    </row>
    <row r="975" spans="13:24" x14ac:dyDescent="0.2">
      <c r="M975" s="18"/>
      <c r="N975" s="18"/>
      <c r="O975" s="39"/>
      <c r="P975" s="39"/>
      <c r="Q975" s="39"/>
      <c r="R975" s="39"/>
      <c r="S975" s="39"/>
      <c r="T975" s="39"/>
      <c r="U975" s="18"/>
      <c r="V975" s="18"/>
      <c r="X975" s="18"/>
    </row>
    <row r="976" spans="13:24" x14ac:dyDescent="0.2">
      <c r="M976" s="18"/>
      <c r="N976" s="18"/>
      <c r="O976" s="39"/>
      <c r="P976" s="39"/>
      <c r="Q976" s="39"/>
      <c r="R976" s="39"/>
      <c r="S976" s="39"/>
      <c r="T976" s="39"/>
      <c r="U976" s="18"/>
      <c r="V976" s="18"/>
      <c r="X976" s="18"/>
    </row>
    <row r="977" spans="13:24" x14ac:dyDescent="0.2">
      <c r="M977" s="18"/>
      <c r="N977" s="18"/>
      <c r="O977" s="39"/>
      <c r="P977" s="39"/>
      <c r="Q977" s="39"/>
      <c r="R977" s="39"/>
      <c r="S977" s="39"/>
      <c r="T977" s="39"/>
      <c r="U977" s="18"/>
      <c r="V977" s="18"/>
      <c r="X977" s="18"/>
    </row>
    <row r="978" spans="13:24" x14ac:dyDescent="0.2">
      <c r="M978" s="18"/>
      <c r="N978" s="18"/>
      <c r="O978" s="39"/>
      <c r="P978" s="39"/>
      <c r="Q978" s="39"/>
      <c r="R978" s="39"/>
      <c r="S978" s="39"/>
      <c r="T978" s="39"/>
      <c r="U978" s="18"/>
      <c r="V978" s="18"/>
      <c r="X978" s="18"/>
    </row>
    <row r="979" spans="13:24" x14ac:dyDescent="0.2">
      <c r="M979" s="18"/>
      <c r="N979" s="18"/>
      <c r="O979" s="39"/>
      <c r="P979" s="39"/>
      <c r="Q979" s="39"/>
      <c r="R979" s="39"/>
      <c r="S979" s="39"/>
      <c r="T979" s="39"/>
      <c r="U979" s="18"/>
      <c r="V979" s="18"/>
      <c r="X979" s="18"/>
    </row>
    <row r="980" spans="13:24" x14ac:dyDescent="0.2">
      <c r="M980" s="18"/>
      <c r="N980" s="18"/>
      <c r="O980" s="39"/>
      <c r="P980" s="39"/>
      <c r="Q980" s="39"/>
      <c r="R980" s="39"/>
      <c r="S980" s="39"/>
      <c r="T980" s="39"/>
      <c r="U980" s="18"/>
      <c r="V980" s="18"/>
      <c r="X980" s="18"/>
    </row>
    <row r="981" spans="13:24" x14ac:dyDescent="0.2">
      <c r="M981" s="18"/>
      <c r="N981" s="18"/>
      <c r="O981" s="39"/>
      <c r="P981" s="39"/>
      <c r="Q981" s="39"/>
      <c r="R981" s="39"/>
      <c r="S981" s="39"/>
      <c r="T981" s="39"/>
      <c r="U981" s="18"/>
      <c r="V981" s="18"/>
      <c r="X981" s="18"/>
    </row>
    <row r="982" spans="13:24" x14ac:dyDescent="0.2">
      <c r="M982" s="18"/>
      <c r="N982" s="18"/>
      <c r="O982" s="39"/>
      <c r="P982" s="39"/>
      <c r="Q982" s="39"/>
      <c r="R982" s="39"/>
      <c r="S982" s="39"/>
      <c r="T982" s="39"/>
      <c r="U982" s="18"/>
      <c r="V982" s="18"/>
      <c r="X982" s="18"/>
    </row>
    <row r="983" spans="13:24" x14ac:dyDescent="0.2">
      <c r="M983" s="18"/>
      <c r="N983" s="18"/>
      <c r="O983" s="39"/>
      <c r="P983" s="39"/>
      <c r="Q983" s="39"/>
      <c r="R983" s="39"/>
      <c r="S983" s="39"/>
      <c r="T983" s="39"/>
      <c r="U983" s="18"/>
      <c r="V983" s="18"/>
      <c r="X983" s="18"/>
    </row>
    <row r="984" spans="13:24" x14ac:dyDescent="0.2">
      <c r="M984" s="18"/>
      <c r="N984" s="18"/>
      <c r="O984" s="39"/>
      <c r="P984" s="39"/>
      <c r="Q984" s="39"/>
      <c r="R984" s="39"/>
      <c r="S984" s="39"/>
      <c r="T984" s="39"/>
      <c r="U984" s="18"/>
      <c r="V984" s="18"/>
      <c r="X984" s="18"/>
    </row>
    <row r="985" spans="13:24" x14ac:dyDescent="0.2">
      <c r="M985" s="18"/>
      <c r="N985" s="18"/>
      <c r="O985" s="39"/>
      <c r="P985" s="39"/>
      <c r="Q985" s="39"/>
      <c r="R985" s="39"/>
      <c r="S985" s="39"/>
      <c r="T985" s="39"/>
      <c r="U985" s="18"/>
      <c r="V985" s="18"/>
      <c r="X985" s="18"/>
    </row>
    <row r="986" spans="13:24" x14ac:dyDescent="0.2">
      <c r="M986" s="18"/>
      <c r="N986" s="18"/>
      <c r="O986" s="39"/>
      <c r="P986" s="39"/>
      <c r="Q986" s="39"/>
      <c r="R986" s="39"/>
      <c r="S986" s="39"/>
      <c r="T986" s="39"/>
      <c r="U986" s="18"/>
      <c r="V986" s="18"/>
      <c r="X986" s="18"/>
    </row>
    <row r="987" spans="13:24" x14ac:dyDescent="0.2">
      <c r="M987" s="18"/>
      <c r="N987" s="18"/>
      <c r="O987" s="39"/>
      <c r="P987" s="39"/>
      <c r="Q987" s="39"/>
      <c r="R987" s="39"/>
      <c r="S987" s="39"/>
      <c r="T987" s="39"/>
      <c r="U987" s="18"/>
      <c r="V987" s="18"/>
      <c r="X987" s="18"/>
    </row>
    <row r="988" spans="13:24" x14ac:dyDescent="0.2">
      <c r="M988" s="18"/>
      <c r="N988" s="18"/>
      <c r="O988" s="39"/>
      <c r="P988" s="39"/>
      <c r="Q988" s="39"/>
      <c r="R988" s="39"/>
      <c r="S988" s="39"/>
      <c r="T988" s="39"/>
      <c r="U988" s="18"/>
      <c r="V988" s="18"/>
      <c r="X988" s="18"/>
    </row>
    <row r="989" spans="13:24" x14ac:dyDescent="0.2">
      <c r="M989" s="18"/>
      <c r="N989" s="18"/>
      <c r="O989" s="39"/>
      <c r="P989" s="39"/>
      <c r="Q989" s="39"/>
      <c r="R989" s="39"/>
      <c r="S989" s="39"/>
      <c r="T989" s="39"/>
      <c r="U989" s="18"/>
      <c r="V989" s="18"/>
      <c r="X989" s="18"/>
    </row>
    <row r="990" spans="13:24" x14ac:dyDescent="0.2">
      <c r="M990" s="18"/>
      <c r="N990" s="18"/>
      <c r="O990" s="39"/>
      <c r="P990" s="39"/>
      <c r="Q990" s="39"/>
      <c r="R990" s="39"/>
      <c r="S990" s="39"/>
      <c r="T990" s="39"/>
      <c r="U990" s="18"/>
      <c r="V990" s="18"/>
      <c r="X990" s="18"/>
    </row>
    <row r="991" spans="13:24" x14ac:dyDescent="0.2">
      <c r="M991" s="18"/>
      <c r="N991" s="18"/>
      <c r="O991" s="39"/>
      <c r="P991" s="39"/>
      <c r="Q991" s="39"/>
      <c r="R991" s="39"/>
      <c r="S991" s="39"/>
      <c r="T991" s="39"/>
      <c r="U991" s="18"/>
      <c r="V991" s="18"/>
      <c r="X991" s="18"/>
    </row>
    <row r="992" spans="13:24" x14ac:dyDescent="0.2">
      <c r="M992" s="18"/>
      <c r="N992" s="18"/>
      <c r="O992" s="39"/>
      <c r="P992" s="39"/>
      <c r="Q992" s="39"/>
      <c r="R992" s="39"/>
      <c r="S992" s="39"/>
      <c r="T992" s="39"/>
      <c r="U992" s="18"/>
      <c r="V992" s="18"/>
      <c r="X992" s="18"/>
    </row>
    <row r="993" spans="13:24" x14ac:dyDescent="0.2">
      <c r="M993" s="18"/>
      <c r="N993" s="18"/>
      <c r="O993" s="39"/>
      <c r="P993" s="39"/>
      <c r="Q993" s="39"/>
      <c r="R993" s="39"/>
      <c r="S993" s="39"/>
      <c r="T993" s="39"/>
      <c r="U993" s="18"/>
      <c r="V993" s="18"/>
      <c r="X993" s="18"/>
    </row>
    <row r="994" spans="13:24" x14ac:dyDescent="0.2">
      <c r="M994" s="18"/>
      <c r="N994" s="18"/>
      <c r="O994" s="39"/>
      <c r="P994" s="39"/>
      <c r="Q994" s="39"/>
      <c r="R994" s="39"/>
      <c r="S994" s="39"/>
      <c r="T994" s="39"/>
      <c r="U994" s="18"/>
      <c r="V994" s="18"/>
      <c r="X994" s="18"/>
    </row>
    <row r="995" spans="13:24" x14ac:dyDescent="0.2">
      <c r="M995" s="18"/>
      <c r="N995" s="18"/>
      <c r="O995" s="39"/>
      <c r="P995" s="39"/>
      <c r="Q995" s="39"/>
      <c r="R995" s="39"/>
      <c r="S995" s="39"/>
      <c r="T995" s="39"/>
      <c r="U995" s="18"/>
      <c r="V995" s="18"/>
      <c r="X995" s="18"/>
    </row>
    <row r="996" spans="13:24" x14ac:dyDescent="0.2">
      <c r="M996" s="18"/>
      <c r="N996" s="18"/>
      <c r="O996" s="39"/>
      <c r="P996" s="39"/>
      <c r="Q996" s="39"/>
      <c r="R996" s="39"/>
      <c r="S996" s="39"/>
      <c r="T996" s="39"/>
      <c r="U996" s="18"/>
      <c r="V996" s="18"/>
      <c r="X996" s="18"/>
    </row>
    <row r="997" spans="13:24" x14ac:dyDescent="0.2">
      <c r="M997" s="18"/>
      <c r="N997" s="18"/>
      <c r="O997" s="39"/>
      <c r="P997" s="39"/>
      <c r="Q997" s="39"/>
      <c r="R997" s="39"/>
      <c r="S997" s="39"/>
      <c r="T997" s="39"/>
      <c r="U997" s="18"/>
      <c r="V997" s="18"/>
      <c r="X997" s="18"/>
    </row>
    <row r="998" spans="13:24" x14ac:dyDescent="0.2">
      <c r="M998" s="18"/>
      <c r="N998" s="18"/>
      <c r="O998" s="39"/>
      <c r="P998" s="39"/>
      <c r="Q998" s="39"/>
      <c r="R998" s="39"/>
      <c r="S998" s="39"/>
      <c r="T998" s="39"/>
      <c r="U998" s="18"/>
      <c r="V998" s="18"/>
      <c r="X998" s="18"/>
    </row>
    <row r="999" spans="13:24" x14ac:dyDescent="0.2">
      <c r="M999" s="18"/>
      <c r="N999" s="18"/>
      <c r="O999" s="39"/>
      <c r="P999" s="39"/>
      <c r="Q999" s="39"/>
      <c r="R999" s="39"/>
      <c r="S999" s="39"/>
      <c r="T999" s="39"/>
      <c r="U999" s="18"/>
      <c r="V999" s="18"/>
      <c r="X999" s="18"/>
    </row>
    <row r="1000" spans="13:24" x14ac:dyDescent="0.2">
      <c r="M1000" s="18"/>
      <c r="N1000" s="18"/>
      <c r="O1000" s="39"/>
      <c r="P1000" s="39"/>
      <c r="Q1000" s="39"/>
      <c r="R1000" s="39"/>
      <c r="S1000" s="39"/>
      <c r="T1000" s="39"/>
      <c r="U1000" s="18"/>
      <c r="V1000" s="18"/>
      <c r="X1000" s="18"/>
    </row>
    <row r="1001" spans="13:24" x14ac:dyDescent="0.2">
      <c r="M1001" s="18"/>
      <c r="N1001" s="18"/>
      <c r="O1001" s="39"/>
      <c r="P1001" s="39"/>
      <c r="Q1001" s="39"/>
      <c r="R1001" s="39"/>
      <c r="S1001" s="39"/>
      <c r="T1001" s="39"/>
      <c r="U1001" s="18"/>
      <c r="V1001" s="18"/>
      <c r="X1001" s="18"/>
    </row>
    <row r="1002" spans="13:24" x14ac:dyDescent="0.2">
      <c r="M1002" s="18"/>
      <c r="N1002" s="18"/>
      <c r="O1002" s="39"/>
      <c r="P1002" s="39"/>
      <c r="Q1002" s="39"/>
      <c r="R1002" s="39"/>
      <c r="S1002" s="39"/>
      <c r="T1002" s="39"/>
      <c r="U1002" s="18"/>
      <c r="V1002" s="18"/>
      <c r="X1002" s="18"/>
    </row>
    <row r="1003" spans="13:24" x14ac:dyDescent="0.2">
      <c r="M1003" s="18"/>
      <c r="N1003" s="18"/>
      <c r="O1003" s="39"/>
      <c r="P1003" s="39"/>
      <c r="Q1003" s="39"/>
      <c r="R1003" s="39"/>
      <c r="S1003" s="39"/>
      <c r="T1003" s="39"/>
      <c r="U1003" s="18"/>
      <c r="V1003" s="18"/>
      <c r="X1003" s="18"/>
    </row>
    <row r="1004" spans="13:24" x14ac:dyDescent="0.2">
      <c r="M1004" s="18"/>
      <c r="N1004" s="18"/>
      <c r="O1004" s="39"/>
      <c r="P1004" s="39"/>
      <c r="Q1004" s="39"/>
      <c r="R1004" s="39"/>
      <c r="S1004" s="39"/>
      <c r="T1004" s="39"/>
      <c r="U1004" s="18"/>
      <c r="V1004" s="18"/>
      <c r="X1004" s="18"/>
    </row>
    <row r="1005" spans="13:24" x14ac:dyDescent="0.2">
      <c r="M1005" s="18"/>
      <c r="N1005" s="18"/>
      <c r="O1005" s="39"/>
      <c r="P1005" s="39"/>
      <c r="Q1005" s="39"/>
      <c r="R1005" s="39"/>
      <c r="S1005" s="39"/>
      <c r="T1005" s="39"/>
      <c r="U1005" s="18"/>
      <c r="V1005" s="18"/>
      <c r="X1005" s="18"/>
    </row>
    <row r="1006" spans="13:24" x14ac:dyDescent="0.2">
      <c r="M1006" s="18"/>
      <c r="N1006" s="18"/>
      <c r="O1006" s="39"/>
      <c r="P1006" s="39"/>
      <c r="Q1006" s="39"/>
      <c r="R1006" s="39"/>
      <c r="S1006" s="39"/>
      <c r="T1006" s="39"/>
      <c r="U1006" s="18"/>
      <c r="V1006" s="18"/>
      <c r="X1006" s="18"/>
    </row>
    <row r="1007" spans="13:24" x14ac:dyDescent="0.2">
      <c r="M1007" s="18"/>
      <c r="N1007" s="18"/>
      <c r="O1007" s="39"/>
      <c r="P1007" s="39"/>
      <c r="Q1007" s="39"/>
      <c r="R1007" s="39"/>
      <c r="S1007" s="39"/>
      <c r="T1007" s="39"/>
      <c r="U1007" s="18"/>
      <c r="V1007" s="18"/>
      <c r="X1007" s="18"/>
    </row>
    <row r="1008" spans="13:24" x14ac:dyDescent="0.2">
      <c r="M1008" s="18"/>
      <c r="N1008" s="18"/>
      <c r="O1008" s="39"/>
      <c r="P1008" s="39"/>
      <c r="Q1008" s="39"/>
      <c r="R1008" s="39"/>
      <c r="S1008" s="39"/>
      <c r="T1008" s="39"/>
      <c r="U1008" s="18"/>
      <c r="V1008" s="18"/>
      <c r="X1008" s="18"/>
    </row>
    <row r="1009" spans="13:24" x14ac:dyDescent="0.2">
      <c r="M1009" s="18"/>
      <c r="N1009" s="18"/>
      <c r="O1009" s="39"/>
      <c r="P1009" s="39"/>
      <c r="Q1009" s="39"/>
      <c r="R1009" s="39"/>
      <c r="S1009" s="39"/>
      <c r="T1009" s="39"/>
      <c r="U1009" s="18"/>
      <c r="V1009" s="18"/>
      <c r="X1009" s="18"/>
    </row>
    <row r="1010" spans="13:24" x14ac:dyDescent="0.2">
      <c r="M1010" s="18"/>
      <c r="N1010" s="18"/>
      <c r="O1010" s="39"/>
      <c r="P1010" s="39"/>
      <c r="Q1010" s="39"/>
      <c r="R1010" s="39"/>
      <c r="S1010" s="39"/>
      <c r="T1010" s="39"/>
      <c r="U1010" s="18"/>
      <c r="V1010" s="18"/>
      <c r="X1010" s="18"/>
    </row>
    <row r="1011" spans="13:24" x14ac:dyDescent="0.2">
      <c r="M1011" s="18"/>
      <c r="N1011" s="18"/>
      <c r="O1011" s="39"/>
      <c r="P1011" s="39"/>
      <c r="Q1011" s="39"/>
      <c r="R1011" s="39"/>
      <c r="S1011" s="39"/>
      <c r="T1011" s="39"/>
      <c r="U1011" s="18"/>
      <c r="V1011" s="18"/>
      <c r="X1011" s="18"/>
    </row>
    <row r="1012" spans="13:24" x14ac:dyDescent="0.2">
      <c r="M1012" s="18"/>
      <c r="N1012" s="18"/>
      <c r="O1012" s="39"/>
      <c r="P1012" s="39"/>
      <c r="Q1012" s="39"/>
      <c r="R1012" s="39"/>
      <c r="S1012" s="39"/>
      <c r="T1012" s="39"/>
      <c r="U1012" s="18"/>
      <c r="V1012" s="18"/>
      <c r="X1012" s="18"/>
    </row>
    <row r="1013" spans="13:24" x14ac:dyDescent="0.2">
      <c r="M1013" s="18"/>
      <c r="N1013" s="18"/>
      <c r="O1013" s="39"/>
      <c r="P1013" s="39"/>
      <c r="Q1013" s="39"/>
      <c r="R1013" s="39"/>
      <c r="S1013" s="39"/>
      <c r="T1013" s="39"/>
      <c r="U1013" s="18"/>
      <c r="V1013" s="18"/>
      <c r="X1013" s="18"/>
    </row>
    <row r="1014" spans="13:24" x14ac:dyDescent="0.2">
      <c r="M1014" s="18"/>
      <c r="N1014" s="18"/>
      <c r="O1014" s="39"/>
      <c r="P1014" s="39"/>
      <c r="Q1014" s="39"/>
      <c r="R1014" s="39"/>
      <c r="S1014" s="39"/>
      <c r="T1014" s="39"/>
      <c r="U1014" s="18"/>
      <c r="V1014" s="18"/>
      <c r="X1014" s="18"/>
    </row>
    <row r="1015" spans="13:24" x14ac:dyDescent="0.2">
      <c r="M1015" s="18"/>
      <c r="N1015" s="18"/>
      <c r="O1015" s="39"/>
      <c r="P1015" s="39"/>
      <c r="Q1015" s="39"/>
      <c r="R1015" s="39"/>
      <c r="S1015" s="39"/>
      <c r="T1015" s="39"/>
      <c r="U1015" s="18"/>
      <c r="V1015" s="18"/>
      <c r="X1015" s="18"/>
    </row>
    <row r="1016" spans="13:24" x14ac:dyDescent="0.2">
      <c r="M1016" s="18"/>
      <c r="N1016" s="18"/>
      <c r="O1016" s="39"/>
      <c r="P1016" s="39"/>
      <c r="Q1016" s="39"/>
      <c r="R1016" s="39"/>
      <c r="S1016" s="39"/>
      <c r="T1016" s="39"/>
      <c r="U1016" s="18"/>
      <c r="V1016" s="18"/>
      <c r="X1016" s="18"/>
    </row>
    <row r="1017" spans="13:24" x14ac:dyDescent="0.2">
      <c r="M1017" s="18"/>
      <c r="N1017" s="18"/>
      <c r="O1017" s="39"/>
      <c r="P1017" s="39"/>
      <c r="Q1017" s="39"/>
      <c r="R1017" s="39"/>
      <c r="S1017" s="39"/>
      <c r="T1017" s="39"/>
      <c r="U1017" s="18"/>
      <c r="V1017" s="18"/>
      <c r="X1017" s="18"/>
    </row>
    <row r="1018" spans="13:24" x14ac:dyDescent="0.2">
      <c r="M1018" s="18"/>
      <c r="N1018" s="18"/>
      <c r="O1018" s="39"/>
      <c r="P1018" s="39"/>
      <c r="Q1018" s="39"/>
      <c r="R1018" s="39"/>
      <c r="S1018" s="39"/>
      <c r="T1018" s="39"/>
      <c r="U1018" s="18"/>
      <c r="V1018" s="18"/>
      <c r="X1018" s="18"/>
    </row>
    <row r="1019" spans="13:24" x14ac:dyDescent="0.2">
      <c r="M1019" s="18"/>
      <c r="N1019" s="18"/>
      <c r="O1019" s="39"/>
      <c r="P1019" s="39"/>
      <c r="Q1019" s="39"/>
      <c r="R1019" s="39"/>
      <c r="S1019" s="39"/>
      <c r="T1019" s="39"/>
      <c r="U1019" s="18"/>
      <c r="V1019" s="18"/>
      <c r="X1019" s="18"/>
    </row>
    <row r="1020" spans="13:24" x14ac:dyDescent="0.2">
      <c r="M1020" s="18"/>
      <c r="N1020" s="18"/>
      <c r="O1020" s="39"/>
      <c r="P1020" s="39"/>
      <c r="Q1020" s="39"/>
      <c r="R1020" s="39"/>
      <c r="S1020" s="39"/>
      <c r="T1020" s="39"/>
      <c r="U1020" s="18"/>
      <c r="V1020" s="18"/>
      <c r="X1020" s="18"/>
    </row>
    <row r="1021" spans="13:24" x14ac:dyDescent="0.2">
      <c r="M1021" s="18"/>
      <c r="N1021" s="18"/>
      <c r="O1021" s="39"/>
      <c r="P1021" s="39"/>
      <c r="Q1021" s="39"/>
      <c r="R1021" s="39"/>
      <c r="S1021" s="39"/>
      <c r="T1021" s="39"/>
      <c r="U1021" s="18"/>
      <c r="V1021" s="18"/>
      <c r="X1021" s="18"/>
    </row>
    <row r="1022" spans="13:24" x14ac:dyDescent="0.2">
      <c r="M1022" s="18"/>
      <c r="N1022" s="18"/>
      <c r="O1022" s="39"/>
      <c r="P1022" s="39"/>
      <c r="Q1022" s="39"/>
      <c r="R1022" s="39"/>
      <c r="S1022" s="39"/>
      <c r="T1022" s="39"/>
      <c r="U1022" s="18"/>
      <c r="V1022" s="18"/>
      <c r="X1022" s="18"/>
    </row>
    <row r="1023" spans="13:24" x14ac:dyDescent="0.2">
      <c r="M1023" s="18"/>
      <c r="N1023" s="18"/>
      <c r="O1023" s="39"/>
      <c r="P1023" s="39"/>
      <c r="Q1023" s="39"/>
      <c r="R1023" s="39"/>
      <c r="S1023" s="39"/>
      <c r="T1023" s="39"/>
      <c r="U1023" s="18"/>
      <c r="V1023" s="18"/>
      <c r="X1023" s="18"/>
    </row>
    <row r="1024" spans="13:24" x14ac:dyDescent="0.2">
      <c r="M1024" s="18"/>
      <c r="N1024" s="18"/>
      <c r="O1024" s="39"/>
      <c r="P1024" s="39"/>
      <c r="Q1024" s="39"/>
      <c r="R1024" s="39"/>
      <c r="S1024" s="39"/>
      <c r="T1024" s="39"/>
      <c r="U1024" s="18"/>
      <c r="V1024" s="18"/>
      <c r="X1024" s="18"/>
    </row>
    <row r="1025" spans="13:24" x14ac:dyDescent="0.2">
      <c r="M1025" s="18"/>
      <c r="N1025" s="18"/>
      <c r="O1025" s="39"/>
      <c r="P1025" s="39"/>
      <c r="Q1025" s="39"/>
      <c r="R1025" s="39"/>
      <c r="S1025" s="39"/>
      <c r="T1025" s="39"/>
      <c r="U1025" s="18"/>
      <c r="V1025" s="18"/>
      <c r="X1025" s="18"/>
    </row>
    <row r="1026" spans="13:24" x14ac:dyDescent="0.2">
      <c r="M1026" s="18"/>
      <c r="N1026" s="18"/>
      <c r="O1026" s="39"/>
      <c r="P1026" s="39"/>
      <c r="Q1026" s="39"/>
      <c r="R1026" s="39"/>
      <c r="S1026" s="39"/>
      <c r="T1026" s="39"/>
      <c r="U1026" s="18"/>
      <c r="V1026" s="18"/>
      <c r="X1026" s="18"/>
    </row>
    <row r="1027" spans="13:24" x14ac:dyDescent="0.2">
      <c r="M1027" s="18"/>
      <c r="N1027" s="18"/>
      <c r="O1027" s="39"/>
      <c r="P1027" s="39"/>
      <c r="Q1027" s="39"/>
      <c r="R1027" s="39"/>
      <c r="S1027" s="39"/>
      <c r="T1027" s="39"/>
      <c r="U1027" s="18"/>
      <c r="V1027" s="18"/>
      <c r="X1027" s="18"/>
    </row>
    <row r="1028" spans="13:24" x14ac:dyDescent="0.2">
      <c r="M1028" s="18"/>
      <c r="N1028" s="18"/>
      <c r="O1028" s="39"/>
      <c r="P1028" s="39"/>
      <c r="Q1028" s="39"/>
      <c r="R1028" s="39"/>
      <c r="S1028" s="39"/>
      <c r="T1028" s="39"/>
      <c r="U1028" s="18"/>
      <c r="V1028" s="18"/>
      <c r="X1028" s="18"/>
    </row>
    <row r="1029" spans="13:24" x14ac:dyDescent="0.2">
      <c r="M1029" s="18"/>
      <c r="N1029" s="18"/>
      <c r="O1029" s="39"/>
      <c r="P1029" s="39"/>
      <c r="Q1029" s="39"/>
      <c r="R1029" s="39"/>
      <c r="S1029" s="39"/>
      <c r="T1029" s="39"/>
      <c r="U1029" s="18"/>
      <c r="V1029" s="18"/>
      <c r="X1029" s="18"/>
    </row>
    <row r="1030" spans="13:24" x14ac:dyDescent="0.2">
      <c r="M1030" s="18"/>
      <c r="N1030" s="18"/>
      <c r="O1030" s="39"/>
      <c r="P1030" s="39"/>
      <c r="Q1030" s="39"/>
      <c r="R1030" s="39"/>
      <c r="S1030" s="39"/>
      <c r="T1030" s="39"/>
      <c r="U1030" s="18"/>
      <c r="V1030" s="18"/>
      <c r="X1030" s="18"/>
    </row>
    <row r="1031" spans="13:24" x14ac:dyDescent="0.2">
      <c r="M1031" s="18"/>
      <c r="N1031" s="18"/>
      <c r="O1031" s="39"/>
      <c r="P1031" s="39"/>
      <c r="Q1031" s="39"/>
      <c r="R1031" s="39"/>
      <c r="S1031" s="39"/>
      <c r="T1031" s="39"/>
      <c r="U1031" s="18"/>
      <c r="V1031" s="18"/>
      <c r="X1031" s="18"/>
    </row>
    <row r="1032" spans="13:24" x14ac:dyDescent="0.2">
      <c r="M1032" s="18"/>
      <c r="N1032" s="18"/>
      <c r="O1032" s="39"/>
      <c r="P1032" s="39"/>
      <c r="Q1032" s="39"/>
      <c r="R1032" s="39"/>
      <c r="S1032" s="39"/>
      <c r="T1032" s="39"/>
      <c r="U1032" s="18"/>
      <c r="V1032" s="18"/>
      <c r="X1032" s="18"/>
    </row>
    <row r="1033" spans="13:24" x14ac:dyDescent="0.2">
      <c r="M1033" s="18"/>
      <c r="N1033" s="18"/>
      <c r="O1033" s="39"/>
      <c r="P1033" s="39"/>
      <c r="Q1033" s="39"/>
      <c r="R1033" s="39"/>
      <c r="S1033" s="39"/>
      <c r="T1033" s="39"/>
      <c r="U1033" s="18"/>
      <c r="V1033" s="18"/>
      <c r="X1033" s="18"/>
    </row>
    <row r="1034" spans="13:24" x14ac:dyDescent="0.2">
      <c r="M1034" s="18"/>
      <c r="N1034" s="18"/>
      <c r="O1034" s="39"/>
      <c r="P1034" s="39"/>
      <c r="Q1034" s="39"/>
      <c r="R1034" s="39"/>
      <c r="S1034" s="39"/>
      <c r="T1034" s="39"/>
      <c r="U1034" s="18"/>
      <c r="V1034" s="18"/>
      <c r="X1034" s="18"/>
    </row>
    <row r="1035" spans="13:24" x14ac:dyDescent="0.2">
      <c r="M1035" s="18"/>
      <c r="N1035" s="18"/>
      <c r="O1035" s="39"/>
      <c r="P1035" s="39"/>
      <c r="Q1035" s="39"/>
      <c r="R1035" s="39"/>
      <c r="S1035" s="39"/>
      <c r="T1035" s="39"/>
      <c r="U1035" s="18"/>
      <c r="V1035" s="18"/>
      <c r="X1035" s="18"/>
    </row>
    <row r="1036" spans="13:24" x14ac:dyDescent="0.2">
      <c r="M1036" s="18"/>
      <c r="N1036" s="18"/>
      <c r="O1036" s="39"/>
      <c r="P1036" s="39"/>
      <c r="Q1036" s="39"/>
      <c r="R1036" s="39"/>
      <c r="S1036" s="39"/>
      <c r="T1036" s="39"/>
      <c r="U1036" s="18"/>
      <c r="V1036" s="18"/>
      <c r="X1036" s="18"/>
    </row>
    <row r="1037" spans="13:24" x14ac:dyDescent="0.2">
      <c r="M1037" s="18"/>
      <c r="N1037" s="18"/>
      <c r="O1037" s="39"/>
      <c r="P1037" s="39"/>
      <c r="Q1037" s="39"/>
      <c r="R1037" s="39"/>
      <c r="S1037" s="39"/>
      <c r="T1037" s="39"/>
      <c r="U1037" s="18"/>
      <c r="V1037" s="18"/>
      <c r="X1037" s="18"/>
    </row>
    <row r="1038" spans="13:24" x14ac:dyDescent="0.2">
      <c r="M1038" s="18"/>
      <c r="N1038" s="18"/>
      <c r="O1038" s="39"/>
      <c r="P1038" s="39"/>
      <c r="Q1038" s="39"/>
      <c r="R1038" s="39"/>
      <c r="S1038" s="39"/>
      <c r="T1038" s="39"/>
      <c r="U1038" s="18"/>
      <c r="V1038" s="18"/>
      <c r="X1038" s="18"/>
    </row>
    <row r="1039" spans="13:24" x14ac:dyDescent="0.2">
      <c r="M1039" s="18"/>
      <c r="N1039" s="18"/>
      <c r="O1039" s="39"/>
      <c r="P1039" s="39"/>
      <c r="Q1039" s="39"/>
      <c r="R1039" s="39"/>
      <c r="S1039" s="39"/>
      <c r="T1039" s="39"/>
      <c r="U1039" s="18"/>
      <c r="V1039" s="18"/>
      <c r="X1039" s="18"/>
    </row>
    <row r="1040" spans="13:24" x14ac:dyDescent="0.2">
      <c r="M1040" s="18"/>
      <c r="N1040" s="18"/>
      <c r="O1040" s="39"/>
      <c r="P1040" s="39"/>
      <c r="Q1040" s="39"/>
      <c r="R1040" s="39"/>
      <c r="S1040" s="39"/>
      <c r="T1040" s="39"/>
      <c r="U1040" s="18"/>
      <c r="V1040" s="18"/>
      <c r="X1040" s="18"/>
    </row>
    <row r="1041" spans="13:24" x14ac:dyDescent="0.2">
      <c r="M1041" s="18"/>
      <c r="N1041" s="18"/>
      <c r="O1041" s="39"/>
      <c r="P1041" s="39"/>
      <c r="Q1041" s="39"/>
      <c r="R1041" s="39"/>
      <c r="S1041" s="39"/>
      <c r="T1041" s="39"/>
      <c r="U1041" s="18"/>
      <c r="V1041" s="18"/>
      <c r="X1041" s="18"/>
    </row>
    <row r="1042" spans="13:24" x14ac:dyDescent="0.2">
      <c r="M1042" s="18"/>
      <c r="N1042" s="18"/>
      <c r="O1042" s="39"/>
      <c r="P1042" s="39"/>
      <c r="Q1042" s="39"/>
      <c r="R1042" s="39"/>
      <c r="S1042" s="39"/>
      <c r="T1042" s="39"/>
      <c r="U1042" s="18"/>
      <c r="V1042" s="18"/>
      <c r="X1042" s="18"/>
    </row>
    <row r="1043" spans="13:24" x14ac:dyDescent="0.2">
      <c r="M1043" s="18"/>
      <c r="N1043" s="18"/>
      <c r="O1043" s="39"/>
      <c r="P1043" s="39"/>
      <c r="Q1043" s="39"/>
      <c r="R1043" s="39"/>
      <c r="S1043" s="39"/>
      <c r="T1043" s="39"/>
      <c r="U1043" s="18"/>
      <c r="V1043" s="18"/>
      <c r="X1043" s="18"/>
    </row>
    <row r="1044" spans="13:24" x14ac:dyDescent="0.2">
      <c r="M1044" s="18"/>
      <c r="N1044" s="18"/>
      <c r="O1044" s="39"/>
      <c r="P1044" s="39"/>
      <c r="Q1044" s="39"/>
      <c r="R1044" s="39"/>
      <c r="S1044" s="39"/>
      <c r="T1044" s="39"/>
      <c r="U1044" s="18"/>
      <c r="V1044" s="18"/>
      <c r="X1044" s="18"/>
    </row>
    <row r="1045" spans="13:24" x14ac:dyDescent="0.2">
      <c r="M1045" s="18"/>
      <c r="N1045" s="18"/>
      <c r="O1045" s="39"/>
      <c r="P1045" s="39"/>
      <c r="Q1045" s="39"/>
      <c r="R1045" s="39"/>
      <c r="S1045" s="39"/>
      <c r="T1045" s="39"/>
      <c r="U1045" s="18"/>
      <c r="V1045" s="18"/>
      <c r="X1045" s="18"/>
    </row>
    <row r="1046" spans="13:24" x14ac:dyDescent="0.2">
      <c r="M1046" s="18"/>
      <c r="N1046" s="18"/>
      <c r="O1046" s="39"/>
      <c r="P1046" s="39"/>
      <c r="Q1046" s="39"/>
      <c r="R1046" s="39"/>
      <c r="S1046" s="39"/>
      <c r="T1046" s="39"/>
      <c r="U1046" s="18"/>
      <c r="V1046" s="18"/>
      <c r="X1046" s="18"/>
    </row>
    <row r="1047" spans="13:24" x14ac:dyDescent="0.2">
      <c r="M1047" s="18"/>
      <c r="N1047" s="18"/>
      <c r="O1047" s="39"/>
      <c r="P1047" s="39"/>
      <c r="Q1047" s="39"/>
      <c r="R1047" s="39"/>
      <c r="S1047" s="39"/>
      <c r="T1047" s="39"/>
      <c r="U1047" s="18"/>
      <c r="V1047" s="18"/>
      <c r="X1047" s="18"/>
    </row>
    <row r="1048" spans="13:24" x14ac:dyDescent="0.2">
      <c r="M1048" s="18"/>
      <c r="N1048" s="18"/>
      <c r="O1048" s="39"/>
      <c r="P1048" s="39"/>
      <c r="Q1048" s="39"/>
      <c r="R1048" s="39"/>
      <c r="S1048" s="39"/>
      <c r="T1048" s="39"/>
      <c r="U1048" s="18"/>
      <c r="V1048" s="18"/>
      <c r="X1048" s="18"/>
    </row>
    <row r="1049" spans="13:24" x14ac:dyDescent="0.2">
      <c r="M1049" s="18"/>
      <c r="N1049" s="18"/>
      <c r="O1049" s="39"/>
      <c r="P1049" s="39"/>
      <c r="Q1049" s="39"/>
      <c r="R1049" s="39"/>
      <c r="S1049" s="39"/>
      <c r="T1049" s="39"/>
      <c r="U1049" s="18"/>
      <c r="V1049" s="18"/>
      <c r="X1049" s="18"/>
    </row>
    <row r="1050" spans="13:24" x14ac:dyDescent="0.2">
      <c r="M1050" s="18"/>
      <c r="N1050" s="18"/>
      <c r="O1050" s="39"/>
      <c r="P1050" s="39"/>
      <c r="Q1050" s="39"/>
      <c r="R1050" s="39"/>
      <c r="S1050" s="39"/>
      <c r="T1050" s="39"/>
      <c r="U1050" s="18"/>
      <c r="V1050" s="18"/>
      <c r="X1050" s="18"/>
    </row>
    <row r="1051" spans="13:24" x14ac:dyDescent="0.2">
      <c r="M1051" s="18"/>
      <c r="N1051" s="18"/>
      <c r="O1051" s="39"/>
      <c r="P1051" s="39"/>
      <c r="Q1051" s="39"/>
      <c r="R1051" s="39"/>
      <c r="S1051" s="39"/>
      <c r="T1051" s="39"/>
      <c r="U1051" s="18"/>
      <c r="V1051" s="18"/>
      <c r="X1051" s="18"/>
    </row>
    <row r="1052" spans="13:24" x14ac:dyDescent="0.2">
      <c r="M1052" s="18"/>
      <c r="N1052" s="18"/>
      <c r="O1052" s="39"/>
      <c r="P1052" s="39"/>
      <c r="Q1052" s="39"/>
      <c r="R1052" s="39"/>
      <c r="S1052" s="39"/>
      <c r="T1052" s="39"/>
      <c r="U1052" s="18"/>
      <c r="V1052" s="18"/>
      <c r="X1052" s="18"/>
    </row>
    <row r="1053" spans="13:24" x14ac:dyDescent="0.2">
      <c r="M1053" s="18"/>
      <c r="N1053" s="18"/>
      <c r="O1053" s="39"/>
      <c r="P1053" s="39"/>
      <c r="Q1053" s="39"/>
      <c r="R1053" s="39"/>
      <c r="S1053" s="39"/>
      <c r="T1053" s="39"/>
      <c r="U1053" s="18"/>
      <c r="V1053" s="18"/>
      <c r="X1053" s="18"/>
    </row>
    <row r="1054" spans="13:24" x14ac:dyDescent="0.2">
      <c r="M1054" s="18"/>
      <c r="N1054" s="18"/>
      <c r="O1054" s="39"/>
      <c r="P1054" s="39"/>
      <c r="Q1054" s="39"/>
      <c r="R1054" s="39"/>
      <c r="S1054" s="39"/>
      <c r="T1054" s="39"/>
      <c r="U1054" s="18"/>
      <c r="V1054" s="18"/>
      <c r="X1054" s="18"/>
    </row>
    <row r="1055" spans="13:24" x14ac:dyDescent="0.2">
      <c r="M1055" s="18"/>
      <c r="N1055" s="18"/>
      <c r="O1055" s="39"/>
      <c r="P1055" s="39"/>
      <c r="Q1055" s="39"/>
      <c r="R1055" s="39"/>
      <c r="S1055" s="39"/>
      <c r="T1055" s="39"/>
      <c r="U1055" s="18"/>
      <c r="V1055" s="18"/>
      <c r="X1055" s="18"/>
    </row>
    <row r="1056" spans="13:24" x14ac:dyDescent="0.2">
      <c r="M1056" s="18"/>
      <c r="N1056" s="18"/>
      <c r="O1056" s="39"/>
      <c r="P1056" s="39"/>
      <c r="Q1056" s="39"/>
      <c r="R1056" s="39"/>
      <c r="S1056" s="39"/>
      <c r="T1056" s="39"/>
      <c r="U1056" s="18"/>
      <c r="V1056" s="18"/>
      <c r="X1056" s="18"/>
    </row>
    <row r="1057" spans="13:24" x14ac:dyDescent="0.2">
      <c r="M1057" s="18"/>
      <c r="N1057" s="18"/>
      <c r="O1057" s="39"/>
      <c r="P1057" s="39"/>
      <c r="Q1057" s="39"/>
      <c r="R1057" s="39"/>
      <c r="S1057" s="39"/>
      <c r="T1057" s="39"/>
      <c r="U1057" s="18"/>
      <c r="V1057" s="18"/>
      <c r="X1057" s="18"/>
    </row>
    <row r="1058" spans="13:24" x14ac:dyDescent="0.2">
      <c r="M1058" s="18"/>
      <c r="N1058" s="18"/>
      <c r="O1058" s="39"/>
      <c r="P1058" s="39"/>
      <c r="Q1058" s="39"/>
      <c r="R1058" s="39"/>
      <c r="S1058" s="39"/>
      <c r="T1058" s="39"/>
      <c r="U1058" s="18"/>
      <c r="V1058" s="18"/>
      <c r="X1058" s="18"/>
    </row>
    <row r="1059" spans="13:24" x14ac:dyDescent="0.2">
      <c r="M1059" s="18"/>
      <c r="N1059" s="18"/>
      <c r="O1059" s="39"/>
      <c r="P1059" s="39"/>
      <c r="Q1059" s="39"/>
      <c r="R1059" s="39"/>
      <c r="S1059" s="39"/>
      <c r="T1059" s="39"/>
      <c r="U1059" s="18"/>
      <c r="V1059" s="18"/>
      <c r="X1059" s="18"/>
    </row>
    <row r="1060" spans="13:24" x14ac:dyDescent="0.2">
      <c r="M1060" s="18"/>
      <c r="N1060" s="18"/>
      <c r="O1060" s="39"/>
      <c r="P1060" s="39"/>
      <c r="Q1060" s="39"/>
      <c r="R1060" s="39"/>
      <c r="S1060" s="39"/>
      <c r="T1060" s="39"/>
      <c r="U1060" s="18"/>
      <c r="V1060" s="18"/>
      <c r="X1060" s="18"/>
    </row>
    <row r="1061" spans="13:24" x14ac:dyDescent="0.2">
      <c r="M1061" s="18"/>
      <c r="N1061" s="18"/>
      <c r="O1061" s="39"/>
      <c r="P1061" s="39"/>
      <c r="Q1061" s="39"/>
      <c r="R1061" s="39"/>
      <c r="S1061" s="39"/>
      <c r="T1061" s="39"/>
      <c r="U1061" s="18"/>
      <c r="V1061" s="18"/>
      <c r="X1061" s="18"/>
    </row>
    <row r="1062" spans="13:24" x14ac:dyDescent="0.2">
      <c r="M1062" s="18"/>
      <c r="N1062" s="18"/>
      <c r="O1062" s="39"/>
      <c r="P1062" s="39"/>
      <c r="Q1062" s="39"/>
      <c r="R1062" s="39"/>
      <c r="S1062" s="39"/>
      <c r="T1062" s="39"/>
      <c r="U1062" s="18"/>
      <c r="V1062" s="18"/>
      <c r="X1062" s="18"/>
    </row>
    <row r="1063" spans="13:24" x14ac:dyDescent="0.2">
      <c r="M1063" s="18"/>
      <c r="N1063" s="18"/>
      <c r="O1063" s="39"/>
      <c r="P1063" s="39"/>
      <c r="Q1063" s="39"/>
      <c r="R1063" s="39"/>
      <c r="S1063" s="39"/>
      <c r="T1063" s="39"/>
      <c r="U1063" s="18"/>
      <c r="V1063" s="18"/>
      <c r="X1063" s="18"/>
    </row>
    <row r="1064" spans="13:24" x14ac:dyDescent="0.2">
      <c r="M1064" s="18"/>
      <c r="N1064" s="18"/>
      <c r="O1064" s="39"/>
      <c r="P1064" s="39"/>
      <c r="Q1064" s="39"/>
      <c r="R1064" s="39"/>
      <c r="S1064" s="39"/>
      <c r="T1064" s="39"/>
      <c r="U1064" s="18"/>
      <c r="V1064" s="18"/>
      <c r="X1064" s="18"/>
    </row>
    <row r="1065" spans="13:24" x14ac:dyDescent="0.2">
      <c r="M1065" s="18"/>
      <c r="N1065" s="18"/>
      <c r="O1065" s="39"/>
      <c r="P1065" s="39"/>
      <c r="Q1065" s="39"/>
      <c r="R1065" s="39"/>
      <c r="S1065" s="39"/>
      <c r="T1065" s="39"/>
      <c r="U1065" s="18"/>
      <c r="V1065" s="18"/>
      <c r="X1065" s="18"/>
    </row>
    <row r="1066" spans="13:24" x14ac:dyDescent="0.2">
      <c r="M1066" s="18"/>
      <c r="N1066" s="18"/>
      <c r="O1066" s="39"/>
      <c r="P1066" s="39"/>
      <c r="Q1066" s="39"/>
      <c r="R1066" s="39"/>
      <c r="S1066" s="39"/>
      <c r="T1066" s="39"/>
      <c r="U1066" s="18"/>
      <c r="V1066" s="18"/>
      <c r="X1066" s="18"/>
    </row>
    <row r="1067" spans="13:24" x14ac:dyDescent="0.2">
      <c r="M1067" s="18"/>
      <c r="N1067" s="18"/>
      <c r="O1067" s="39"/>
      <c r="P1067" s="39"/>
      <c r="Q1067" s="39"/>
      <c r="R1067" s="39"/>
      <c r="S1067" s="39"/>
      <c r="T1067" s="39"/>
      <c r="U1067" s="18"/>
      <c r="V1067" s="18"/>
      <c r="X1067" s="18"/>
    </row>
    <row r="1068" spans="13:24" x14ac:dyDescent="0.2">
      <c r="M1068" s="18"/>
      <c r="N1068" s="18"/>
      <c r="O1068" s="39"/>
      <c r="P1068" s="39"/>
      <c r="Q1068" s="39"/>
      <c r="R1068" s="39"/>
      <c r="S1068" s="39"/>
      <c r="T1068" s="39"/>
      <c r="U1068" s="18"/>
      <c r="V1068" s="18"/>
      <c r="X1068" s="18"/>
    </row>
    <row r="1069" spans="13:24" x14ac:dyDescent="0.2">
      <c r="M1069" s="18"/>
      <c r="N1069" s="18"/>
      <c r="O1069" s="39"/>
      <c r="P1069" s="39"/>
      <c r="Q1069" s="39"/>
      <c r="R1069" s="39"/>
      <c r="S1069" s="39"/>
      <c r="T1069" s="39"/>
      <c r="U1069" s="18"/>
      <c r="V1069" s="18"/>
      <c r="X1069" s="18"/>
    </row>
    <row r="1070" spans="13:24" x14ac:dyDescent="0.2">
      <c r="M1070" s="18"/>
      <c r="N1070" s="18"/>
      <c r="O1070" s="39"/>
      <c r="P1070" s="39"/>
      <c r="Q1070" s="39"/>
      <c r="R1070" s="39"/>
      <c r="S1070" s="39"/>
      <c r="T1070" s="39"/>
      <c r="U1070" s="18"/>
      <c r="V1070" s="18"/>
      <c r="X1070" s="18"/>
    </row>
    <row r="1071" spans="13:24" x14ac:dyDescent="0.2">
      <c r="M1071" s="18"/>
      <c r="N1071" s="18"/>
      <c r="O1071" s="39"/>
      <c r="P1071" s="39"/>
      <c r="Q1071" s="39"/>
      <c r="R1071" s="39"/>
      <c r="S1071" s="39"/>
      <c r="T1071" s="39"/>
      <c r="U1071" s="18"/>
      <c r="V1071" s="18"/>
      <c r="X1071" s="18"/>
    </row>
    <row r="1072" spans="13:24" x14ac:dyDescent="0.2">
      <c r="M1072" s="18"/>
      <c r="N1072" s="18"/>
      <c r="O1072" s="39"/>
      <c r="P1072" s="39"/>
      <c r="Q1072" s="39"/>
      <c r="R1072" s="39"/>
      <c r="S1072" s="39"/>
      <c r="T1072" s="39"/>
      <c r="U1072" s="18"/>
      <c r="V1072" s="18"/>
      <c r="X1072" s="18"/>
    </row>
    <row r="1073" spans="13:24" x14ac:dyDescent="0.2">
      <c r="M1073" s="18"/>
      <c r="N1073" s="18"/>
      <c r="O1073" s="39"/>
      <c r="P1073" s="39"/>
      <c r="Q1073" s="39"/>
      <c r="R1073" s="39"/>
      <c r="S1073" s="39"/>
      <c r="T1073" s="39"/>
      <c r="U1073" s="18"/>
      <c r="V1073" s="18"/>
      <c r="X1073" s="18"/>
    </row>
    <row r="1074" spans="13:24" x14ac:dyDescent="0.2">
      <c r="M1074" s="18"/>
      <c r="N1074" s="18"/>
      <c r="O1074" s="39"/>
      <c r="P1074" s="39"/>
      <c r="Q1074" s="39"/>
      <c r="R1074" s="39"/>
      <c r="S1074" s="39"/>
      <c r="T1074" s="39"/>
      <c r="U1074" s="18"/>
      <c r="V1074" s="18"/>
      <c r="X1074" s="18"/>
    </row>
    <row r="1075" spans="13:24" x14ac:dyDescent="0.2">
      <c r="M1075" s="18"/>
      <c r="N1075" s="18"/>
      <c r="O1075" s="39"/>
      <c r="P1075" s="39"/>
      <c r="Q1075" s="39"/>
      <c r="R1075" s="39"/>
      <c r="S1075" s="39"/>
      <c r="T1075" s="39"/>
      <c r="U1075" s="18"/>
      <c r="V1075" s="18"/>
      <c r="X1075" s="18"/>
    </row>
    <row r="1076" spans="13:24" x14ac:dyDescent="0.2">
      <c r="M1076" s="18"/>
      <c r="N1076" s="18"/>
      <c r="O1076" s="39"/>
      <c r="P1076" s="39"/>
      <c r="Q1076" s="39"/>
      <c r="R1076" s="39"/>
      <c r="S1076" s="39"/>
      <c r="T1076" s="39"/>
      <c r="U1076" s="18"/>
      <c r="V1076" s="18"/>
      <c r="X1076" s="18"/>
    </row>
    <row r="1077" spans="13:24" x14ac:dyDescent="0.2">
      <c r="M1077" s="18"/>
      <c r="N1077" s="18"/>
      <c r="O1077" s="39"/>
      <c r="P1077" s="39"/>
      <c r="Q1077" s="39"/>
      <c r="R1077" s="39"/>
      <c r="S1077" s="39"/>
      <c r="T1077" s="39"/>
      <c r="U1077" s="18"/>
      <c r="V1077" s="18"/>
      <c r="X1077" s="18"/>
    </row>
    <row r="1078" spans="13:24" x14ac:dyDescent="0.2">
      <c r="M1078" s="18"/>
      <c r="N1078" s="18"/>
      <c r="O1078" s="39"/>
      <c r="P1078" s="39"/>
      <c r="Q1078" s="39"/>
      <c r="R1078" s="39"/>
      <c r="S1078" s="39"/>
      <c r="T1078" s="39"/>
      <c r="U1078" s="18"/>
      <c r="V1078" s="18"/>
      <c r="X1078" s="18"/>
    </row>
    <row r="1079" spans="13:24" x14ac:dyDescent="0.2">
      <c r="M1079" s="18"/>
      <c r="N1079" s="18"/>
      <c r="O1079" s="39"/>
      <c r="P1079" s="39"/>
      <c r="Q1079" s="39"/>
      <c r="R1079" s="39"/>
      <c r="S1079" s="39"/>
      <c r="T1079" s="39"/>
      <c r="U1079" s="18"/>
      <c r="V1079" s="18"/>
      <c r="X1079" s="18"/>
    </row>
    <row r="1080" spans="13:24" x14ac:dyDescent="0.2">
      <c r="M1080" s="18"/>
      <c r="N1080" s="18"/>
      <c r="O1080" s="39"/>
      <c r="P1080" s="39"/>
      <c r="Q1080" s="39"/>
      <c r="R1080" s="39"/>
      <c r="S1080" s="39"/>
      <c r="T1080" s="39"/>
      <c r="U1080" s="18"/>
      <c r="V1080" s="18"/>
      <c r="X1080" s="18"/>
    </row>
    <row r="1081" spans="13:24" x14ac:dyDescent="0.2">
      <c r="M1081" s="18"/>
      <c r="N1081" s="18"/>
      <c r="O1081" s="39"/>
      <c r="P1081" s="39"/>
      <c r="Q1081" s="39"/>
      <c r="R1081" s="39"/>
      <c r="S1081" s="39"/>
      <c r="T1081" s="39"/>
      <c r="U1081" s="18"/>
      <c r="V1081" s="18"/>
      <c r="X1081" s="18"/>
    </row>
    <row r="1082" spans="13:24" x14ac:dyDescent="0.2">
      <c r="M1082" s="18"/>
      <c r="N1082" s="18"/>
      <c r="O1082" s="39"/>
      <c r="P1082" s="39"/>
      <c r="Q1082" s="39"/>
      <c r="R1082" s="39"/>
      <c r="S1082" s="39"/>
      <c r="T1082" s="39"/>
      <c r="U1082" s="18"/>
      <c r="V1082" s="18"/>
      <c r="X1082" s="18"/>
    </row>
    <row r="1083" spans="13:24" x14ac:dyDescent="0.2">
      <c r="M1083" s="18"/>
      <c r="N1083" s="18"/>
      <c r="O1083" s="39"/>
      <c r="P1083" s="39"/>
      <c r="Q1083" s="39"/>
      <c r="R1083" s="39"/>
      <c r="S1083" s="39"/>
      <c r="T1083" s="39"/>
      <c r="U1083" s="18"/>
      <c r="V1083" s="18"/>
      <c r="X1083" s="18"/>
    </row>
    <row r="1084" spans="13:24" x14ac:dyDescent="0.2">
      <c r="M1084" s="18"/>
      <c r="N1084" s="18"/>
      <c r="O1084" s="39"/>
      <c r="P1084" s="39"/>
      <c r="Q1084" s="39"/>
      <c r="R1084" s="39"/>
      <c r="S1084" s="39"/>
      <c r="T1084" s="39"/>
      <c r="U1084" s="18"/>
      <c r="V1084" s="18"/>
      <c r="X1084" s="18"/>
    </row>
    <row r="1085" spans="13:24" x14ac:dyDescent="0.2">
      <c r="M1085" s="18"/>
      <c r="N1085" s="18"/>
      <c r="O1085" s="39"/>
      <c r="P1085" s="39"/>
      <c r="Q1085" s="39"/>
      <c r="R1085" s="39"/>
      <c r="S1085" s="39"/>
      <c r="T1085" s="39"/>
      <c r="U1085" s="18"/>
      <c r="V1085" s="18"/>
      <c r="X1085" s="18"/>
    </row>
    <row r="1086" spans="13:24" x14ac:dyDescent="0.2">
      <c r="M1086" s="18"/>
      <c r="N1086" s="18"/>
      <c r="O1086" s="39"/>
      <c r="P1086" s="39"/>
      <c r="Q1086" s="39"/>
      <c r="R1086" s="39"/>
      <c r="S1086" s="39"/>
      <c r="T1086" s="39"/>
      <c r="U1086" s="18"/>
      <c r="V1086" s="18"/>
      <c r="X1086" s="18"/>
    </row>
    <row r="1087" spans="13:24" x14ac:dyDescent="0.2">
      <c r="M1087" s="18"/>
      <c r="N1087" s="18"/>
      <c r="O1087" s="39"/>
      <c r="P1087" s="39"/>
      <c r="Q1087" s="39"/>
      <c r="R1087" s="39"/>
      <c r="S1087" s="39"/>
      <c r="T1087" s="39"/>
      <c r="U1087" s="18"/>
      <c r="V1087" s="18"/>
      <c r="X1087" s="18"/>
    </row>
    <row r="1088" spans="13:24" x14ac:dyDescent="0.2">
      <c r="M1088" s="18"/>
      <c r="N1088" s="18"/>
      <c r="O1088" s="39"/>
      <c r="P1088" s="39"/>
      <c r="Q1088" s="39"/>
      <c r="R1088" s="39"/>
      <c r="S1088" s="39"/>
      <c r="T1088" s="39"/>
      <c r="U1088" s="18"/>
      <c r="V1088" s="18"/>
      <c r="X1088" s="18"/>
    </row>
    <row r="1089" spans="13:24" x14ac:dyDescent="0.2">
      <c r="M1089" s="18"/>
      <c r="N1089" s="18"/>
      <c r="O1089" s="39"/>
      <c r="P1089" s="39"/>
      <c r="Q1089" s="39"/>
      <c r="R1089" s="39"/>
      <c r="S1089" s="39"/>
      <c r="T1089" s="39"/>
      <c r="U1089" s="18"/>
      <c r="V1089" s="18"/>
      <c r="X1089" s="18"/>
    </row>
    <row r="1090" spans="13:24" x14ac:dyDescent="0.2">
      <c r="M1090" s="18"/>
      <c r="N1090" s="18"/>
      <c r="O1090" s="39"/>
      <c r="P1090" s="39"/>
      <c r="Q1090" s="39"/>
      <c r="R1090" s="39"/>
      <c r="S1090" s="39"/>
      <c r="T1090" s="39"/>
      <c r="U1090" s="18"/>
      <c r="V1090" s="18"/>
      <c r="X1090" s="18"/>
    </row>
    <row r="1091" spans="13:24" x14ac:dyDescent="0.2">
      <c r="M1091" s="18"/>
      <c r="N1091" s="18"/>
      <c r="O1091" s="39"/>
      <c r="P1091" s="39"/>
      <c r="Q1091" s="39"/>
      <c r="R1091" s="39"/>
      <c r="S1091" s="39"/>
      <c r="T1091" s="39"/>
      <c r="U1091" s="18"/>
      <c r="V1091" s="18"/>
      <c r="X1091" s="18"/>
    </row>
    <row r="1092" spans="13:24" x14ac:dyDescent="0.2">
      <c r="M1092" s="18"/>
      <c r="N1092" s="18"/>
      <c r="O1092" s="39"/>
      <c r="P1092" s="39"/>
      <c r="Q1092" s="39"/>
      <c r="R1092" s="39"/>
      <c r="S1092" s="39"/>
      <c r="T1092" s="39"/>
      <c r="U1092" s="18"/>
      <c r="V1092" s="18"/>
      <c r="X1092" s="18"/>
    </row>
    <row r="1093" spans="13:24" x14ac:dyDescent="0.2">
      <c r="M1093" s="18"/>
      <c r="N1093" s="18"/>
      <c r="O1093" s="39"/>
      <c r="P1093" s="39"/>
      <c r="Q1093" s="39"/>
      <c r="R1093" s="39"/>
      <c r="S1093" s="39"/>
      <c r="T1093" s="39"/>
      <c r="U1093" s="18"/>
      <c r="V1093" s="18"/>
      <c r="X1093" s="18"/>
    </row>
    <row r="1094" spans="13:24" x14ac:dyDescent="0.2">
      <c r="M1094" s="18"/>
      <c r="N1094" s="18"/>
      <c r="O1094" s="39"/>
      <c r="P1094" s="39"/>
      <c r="Q1094" s="39"/>
      <c r="R1094" s="39"/>
      <c r="S1094" s="39"/>
      <c r="T1094" s="39"/>
      <c r="U1094" s="18"/>
      <c r="V1094" s="18"/>
      <c r="X1094" s="18"/>
    </row>
    <row r="1095" spans="13:24" x14ac:dyDescent="0.2">
      <c r="M1095" s="18"/>
      <c r="N1095" s="18"/>
      <c r="O1095" s="39"/>
      <c r="P1095" s="39"/>
      <c r="Q1095" s="39"/>
      <c r="R1095" s="39"/>
      <c r="S1095" s="39"/>
      <c r="T1095" s="39"/>
      <c r="U1095" s="18"/>
      <c r="V1095" s="18"/>
      <c r="X1095" s="18"/>
    </row>
    <row r="1096" spans="13:24" x14ac:dyDescent="0.2">
      <c r="M1096" s="18"/>
      <c r="N1096" s="18"/>
      <c r="O1096" s="39"/>
      <c r="P1096" s="39"/>
      <c r="Q1096" s="39"/>
      <c r="R1096" s="39"/>
      <c r="S1096" s="39"/>
      <c r="T1096" s="39"/>
      <c r="U1096" s="18"/>
      <c r="V1096" s="18"/>
      <c r="X1096" s="18"/>
    </row>
    <row r="1097" spans="13:24" x14ac:dyDescent="0.2">
      <c r="M1097" s="18"/>
      <c r="N1097" s="18"/>
      <c r="O1097" s="39"/>
      <c r="P1097" s="39"/>
      <c r="Q1097" s="39"/>
      <c r="R1097" s="39"/>
      <c r="S1097" s="39"/>
      <c r="T1097" s="39"/>
      <c r="U1097" s="18"/>
      <c r="V1097" s="18"/>
      <c r="X1097" s="18"/>
    </row>
    <row r="1098" spans="13:24" x14ac:dyDescent="0.2">
      <c r="M1098" s="18"/>
      <c r="N1098" s="18"/>
      <c r="O1098" s="39"/>
      <c r="P1098" s="39"/>
      <c r="Q1098" s="39"/>
      <c r="R1098" s="39"/>
      <c r="S1098" s="39"/>
      <c r="T1098" s="39"/>
      <c r="U1098" s="18"/>
      <c r="V1098" s="18"/>
      <c r="X1098" s="18"/>
    </row>
    <row r="1099" spans="13:24" x14ac:dyDescent="0.2">
      <c r="M1099" s="18"/>
      <c r="N1099" s="18"/>
      <c r="O1099" s="39"/>
      <c r="P1099" s="39"/>
      <c r="Q1099" s="39"/>
      <c r="R1099" s="39"/>
      <c r="S1099" s="39"/>
      <c r="T1099" s="39"/>
      <c r="U1099" s="18"/>
      <c r="V1099" s="18"/>
      <c r="X1099" s="18"/>
    </row>
    <row r="1100" spans="13:24" x14ac:dyDescent="0.2">
      <c r="M1100" s="18"/>
      <c r="N1100" s="18"/>
      <c r="O1100" s="39"/>
      <c r="P1100" s="39"/>
      <c r="Q1100" s="39"/>
      <c r="R1100" s="39"/>
      <c r="S1100" s="39"/>
      <c r="T1100" s="39"/>
      <c r="U1100" s="18"/>
      <c r="V1100" s="18"/>
      <c r="X1100" s="18"/>
    </row>
    <row r="1101" spans="13:24" x14ac:dyDescent="0.2">
      <c r="M1101" s="18"/>
      <c r="N1101" s="18"/>
      <c r="O1101" s="39"/>
      <c r="P1101" s="39"/>
      <c r="Q1101" s="39"/>
      <c r="R1101" s="39"/>
      <c r="S1101" s="39"/>
      <c r="T1101" s="39"/>
      <c r="U1101" s="18"/>
      <c r="V1101" s="18"/>
      <c r="X1101" s="18"/>
    </row>
    <row r="1102" spans="13:24" x14ac:dyDescent="0.2">
      <c r="M1102" s="18"/>
      <c r="N1102" s="18"/>
      <c r="O1102" s="39"/>
      <c r="P1102" s="39"/>
      <c r="Q1102" s="39"/>
      <c r="R1102" s="39"/>
      <c r="S1102" s="39"/>
      <c r="T1102" s="39"/>
      <c r="U1102" s="18"/>
      <c r="V1102" s="18"/>
      <c r="X1102" s="18"/>
    </row>
    <row r="1103" spans="13:24" x14ac:dyDescent="0.2">
      <c r="M1103" s="18"/>
      <c r="N1103" s="18"/>
      <c r="O1103" s="39"/>
      <c r="P1103" s="39"/>
      <c r="Q1103" s="39"/>
      <c r="R1103" s="39"/>
      <c r="S1103" s="39"/>
      <c r="T1103" s="39"/>
      <c r="U1103" s="18"/>
      <c r="V1103" s="18"/>
      <c r="X1103" s="18"/>
    </row>
    <row r="1104" spans="13:24" x14ac:dyDescent="0.2">
      <c r="M1104" s="18"/>
      <c r="N1104" s="18"/>
      <c r="O1104" s="39"/>
      <c r="P1104" s="39"/>
      <c r="Q1104" s="39"/>
      <c r="R1104" s="39"/>
      <c r="S1104" s="39"/>
      <c r="T1104" s="39"/>
      <c r="U1104" s="18"/>
      <c r="V1104" s="18"/>
      <c r="X1104" s="18"/>
    </row>
    <row r="1105" spans="13:24" x14ac:dyDescent="0.2">
      <c r="M1105" s="18"/>
      <c r="N1105" s="18"/>
      <c r="O1105" s="39"/>
      <c r="P1105" s="39"/>
      <c r="Q1105" s="39"/>
      <c r="R1105" s="39"/>
      <c r="S1105" s="39"/>
      <c r="T1105" s="39"/>
      <c r="U1105" s="18"/>
      <c r="V1105" s="18"/>
      <c r="X1105" s="18"/>
    </row>
    <row r="1106" spans="13:24" x14ac:dyDescent="0.2">
      <c r="M1106" s="18"/>
      <c r="N1106" s="18"/>
      <c r="O1106" s="39"/>
      <c r="P1106" s="39"/>
      <c r="Q1106" s="39"/>
      <c r="R1106" s="39"/>
      <c r="S1106" s="39"/>
      <c r="T1106" s="39"/>
      <c r="U1106" s="18"/>
      <c r="V1106" s="18"/>
      <c r="X1106" s="18"/>
    </row>
    <row r="1107" spans="13:24" x14ac:dyDescent="0.2">
      <c r="M1107" s="18"/>
      <c r="N1107" s="18"/>
      <c r="O1107" s="39"/>
      <c r="P1107" s="39"/>
      <c r="Q1107" s="39"/>
      <c r="R1107" s="39"/>
      <c r="S1107" s="39"/>
      <c r="T1107" s="39"/>
      <c r="U1107" s="18"/>
      <c r="V1107" s="18"/>
      <c r="X1107" s="18"/>
    </row>
    <row r="1108" spans="13:24" x14ac:dyDescent="0.2">
      <c r="M1108" s="18"/>
      <c r="N1108" s="18"/>
      <c r="O1108" s="39"/>
      <c r="P1108" s="39"/>
      <c r="Q1108" s="39"/>
      <c r="R1108" s="39"/>
      <c r="S1108" s="39"/>
      <c r="T1108" s="39"/>
      <c r="U1108" s="18"/>
      <c r="V1108" s="18"/>
      <c r="X1108" s="18"/>
    </row>
    <row r="1109" spans="13:24" x14ac:dyDescent="0.2">
      <c r="M1109" s="18"/>
      <c r="N1109" s="18"/>
      <c r="O1109" s="39"/>
      <c r="P1109" s="39"/>
      <c r="Q1109" s="39"/>
      <c r="R1109" s="39"/>
      <c r="S1109" s="39"/>
      <c r="T1109" s="39"/>
      <c r="U1109" s="18"/>
      <c r="V1109" s="18"/>
      <c r="X1109" s="18"/>
    </row>
    <row r="1110" spans="13:24" x14ac:dyDescent="0.2">
      <c r="M1110" s="18"/>
      <c r="N1110" s="18"/>
      <c r="O1110" s="39"/>
      <c r="P1110" s="39"/>
      <c r="Q1110" s="39"/>
      <c r="R1110" s="39"/>
      <c r="S1110" s="39"/>
      <c r="T1110" s="39"/>
      <c r="U1110" s="18"/>
      <c r="V1110" s="18"/>
      <c r="X1110" s="18"/>
    </row>
    <row r="1111" spans="13:24" x14ac:dyDescent="0.2">
      <c r="M1111" s="18"/>
      <c r="N1111" s="18"/>
      <c r="O1111" s="39"/>
      <c r="P1111" s="39"/>
      <c r="Q1111" s="39"/>
      <c r="R1111" s="39"/>
      <c r="S1111" s="39"/>
      <c r="T1111" s="39"/>
      <c r="U1111" s="18"/>
      <c r="V1111" s="18"/>
      <c r="X1111" s="18"/>
    </row>
    <row r="1112" spans="13:24" x14ac:dyDescent="0.2">
      <c r="M1112" s="18"/>
      <c r="N1112" s="18"/>
      <c r="O1112" s="39"/>
      <c r="P1112" s="39"/>
      <c r="Q1112" s="39"/>
      <c r="R1112" s="39"/>
      <c r="S1112" s="39"/>
      <c r="T1112" s="39"/>
      <c r="U1112" s="18"/>
      <c r="V1112" s="18"/>
      <c r="X1112" s="18"/>
    </row>
    <row r="1113" spans="13:24" x14ac:dyDescent="0.2">
      <c r="M1113" s="18"/>
      <c r="N1113" s="18"/>
      <c r="O1113" s="39"/>
      <c r="P1113" s="39"/>
      <c r="Q1113" s="39"/>
      <c r="R1113" s="39"/>
      <c r="S1113" s="39"/>
      <c r="T1113" s="39"/>
      <c r="U1113" s="18"/>
      <c r="V1113" s="18"/>
      <c r="X1113" s="18"/>
    </row>
    <row r="1114" spans="13:24" x14ac:dyDescent="0.2">
      <c r="M1114" s="18"/>
      <c r="N1114" s="18"/>
      <c r="O1114" s="39"/>
      <c r="P1114" s="39"/>
      <c r="Q1114" s="39"/>
      <c r="R1114" s="39"/>
      <c r="S1114" s="39"/>
      <c r="T1114" s="39"/>
      <c r="U1114" s="18"/>
      <c r="V1114" s="18"/>
      <c r="X1114" s="18"/>
    </row>
    <row r="1115" spans="13:24" x14ac:dyDescent="0.2">
      <c r="M1115" s="18"/>
      <c r="N1115" s="18"/>
      <c r="O1115" s="39"/>
      <c r="P1115" s="39"/>
      <c r="Q1115" s="39"/>
      <c r="R1115" s="39"/>
      <c r="S1115" s="39"/>
      <c r="T1115" s="39"/>
      <c r="U1115" s="18"/>
      <c r="V1115" s="18"/>
      <c r="X1115" s="18"/>
    </row>
    <row r="1116" spans="13:24" x14ac:dyDescent="0.2">
      <c r="M1116" s="18"/>
      <c r="N1116" s="18"/>
      <c r="O1116" s="39"/>
      <c r="P1116" s="39"/>
      <c r="Q1116" s="39"/>
      <c r="R1116" s="39"/>
      <c r="S1116" s="39"/>
      <c r="T1116" s="39"/>
      <c r="U1116" s="18"/>
      <c r="V1116" s="18"/>
      <c r="X1116" s="18"/>
    </row>
    <row r="1117" spans="13:24" x14ac:dyDescent="0.2">
      <c r="M1117" s="18"/>
      <c r="N1117" s="18"/>
      <c r="O1117" s="39"/>
      <c r="P1117" s="39"/>
      <c r="Q1117" s="39"/>
      <c r="R1117" s="39"/>
      <c r="S1117" s="39"/>
      <c r="T1117" s="39"/>
      <c r="U1117" s="18"/>
      <c r="V1117" s="18"/>
      <c r="X1117" s="18"/>
    </row>
    <row r="1118" spans="13:24" x14ac:dyDescent="0.2">
      <c r="M1118" s="18"/>
      <c r="N1118" s="18"/>
      <c r="O1118" s="39"/>
      <c r="P1118" s="39"/>
      <c r="Q1118" s="39"/>
      <c r="R1118" s="39"/>
      <c r="S1118" s="39"/>
      <c r="T1118" s="39"/>
      <c r="U1118" s="18"/>
      <c r="V1118" s="18"/>
      <c r="X1118" s="18"/>
    </row>
    <row r="1119" spans="13:24" x14ac:dyDescent="0.2">
      <c r="M1119" s="18"/>
      <c r="N1119" s="18"/>
      <c r="O1119" s="39"/>
      <c r="P1119" s="39"/>
      <c r="Q1119" s="39"/>
      <c r="R1119" s="39"/>
      <c r="S1119" s="39"/>
      <c r="T1119" s="39"/>
      <c r="U1119" s="18"/>
      <c r="V1119" s="18"/>
      <c r="X1119" s="18"/>
    </row>
    <row r="1120" spans="13:24" x14ac:dyDescent="0.2">
      <c r="M1120" s="18"/>
      <c r="N1120" s="18"/>
      <c r="O1120" s="39"/>
      <c r="P1120" s="39"/>
      <c r="Q1120" s="39"/>
      <c r="R1120" s="39"/>
      <c r="S1120" s="39"/>
      <c r="T1120" s="39"/>
      <c r="U1120" s="18"/>
      <c r="V1120" s="18"/>
      <c r="X1120" s="18"/>
    </row>
    <row r="1121" spans="13:24" x14ac:dyDescent="0.2">
      <c r="M1121" s="18"/>
      <c r="N1121" s="18"/>
      <c r="O1121" s="39"/>
      <c r="P1121" s="39"/>
      <c r="Q1121" s="39"/>
      <c r="R1121" s="39"/>
      <c r="S1121" s="39"/>
      <c r="T1121" s="39"/>
      <c r="U1121" s="18"/>
      <c r="V1121" s="18"/>
      <c r="X1121" s="18"/>
    </row>
    <row r="1122" spans="13:24" x14ac:dyDescent="0.2">
      <c r="M1122" s="18"/>
      <c r="N1122" s="18"/>
      <c r="O1122" s="39"/>
      <c r="P1122" s="39"/>
      <c r="Q1122" s="39"/>
      <c r="R1122" s="39"/>
      <c r="S1122" s="39"/>
      <c r="T1122" s="39"/>
      <c r="U1122" s="18"/>
      <c r="V1122" s="18"/>
      <c r="X1122" s="18"/>
    </row>
    <row r="1123" spans="13:24" x14ac:dyDescent="0.2">
      <c r="M1123" s="18"/>
      <c r="N1123" s="18"/>
      <c r="O1123" s="39"/>
      <c r="P1123" s="39"/>
      <c r="Q1123" s="39"/>
      <c r="R1123" s="39"/>
      <c r="S1123" s="39"/>
      <c r="T1123" s="39"/>
      <c r="U1123" s="18"/>
      <c r="V1123" s="18"/>
      <c r="X1123" s="18"/>
    </row>
    <row r="1124" spans="13:24" x14ac:dyDescent="0.2">
      <c r="M1124" s="18"/>
      <c r="N1124" s="18"/>
      <c r="O1124" s="39"/>
      <c r="P1124" s="39"/>
      <c r="Q1124" s="39"/>
      <c r="R1124" s="39"/>
      <c r="S1124" s="39"/>
      <c r="T1124" s="39"/>
      <c r="U1124" s="18"/>
      <c r="V1124" s="18"/>
      <c r="X1124" s="18"/>
    </row>
    <row r="1125" spans="13:24" x14ac:dyDescent="0.2">
      <c r="M1125" s="18"/>
      <c r="N1125" s="18"/>
      <c r="O1125" s="39"/>
      <c r="P1125" s="39"/>
      <c r="Q1125" s="39"/>
      <c r="R1125" s="39"/>
      <c r="S1125" s="39"/>
      <c r="T1125" s="39"/>
      <c r="U1125" s="18"/>
      <c r="V1125" s="18"/>
      <c r="X1125" s="18"/>
    </row>
    <row r="1126" spans="13:24" x14ac:dyDescent="0.2">
      <c r="M1126" s="18"/>
      <c r="N1126" s="18"/>
      <c r="O1126" s="39"/>
      <c r="P1126" s="39"/>
      <c r="Q1126" s="39"/>
      <c r="R1126" s="39"/>
      <c r="S1126" s="39"/>
      <c r="T1126" s="39"/>
      <c r="U1126" s="18"/>
      <c r="V1126" s="18"/>
      <c r="X1126" s="18"/>
    </row>
    <row r="1127" spans="13:24" x14ac:dyDescent="0.2">
      <c r="M1127" s="18"/>
      <c r="N1127" s="18"/>
      <c r="O1127" s="39"/>
      <c r="P1127" s="39"/>
      <c r="Q1127" s="39"/>
      <c r="R1127" s="39"/>
      <c r="S1127" s="39"/>
      <c r="T1127" s="39"/>
      <c r="U1127" s="18"/>
      <c r="V1127" s="18"/>
      <c r="X1127" s="18"/>
    </row>
    <row r="1128" spans="13:24" x14ac:dyDescent="0.2">
      <c r="M1128" s="18"/>
      <c r="N1128" s="18"/>
      <c r="O1128" s="39"/>
      <c r="P1128" s="39"/>
      <c r="Q1128" s="39"/>
      <c r="R1128" s="39"/>
      <c r="S1128" s="39"/>
      <c r="T1128" s="39"/>
      <c r="U1128" s="18"/>
      <c r="V1128" s="18"/>
      <c r="X1128" s="18"/>
    </row>
    <row r="1129" spans="13:24" x14ac:dyDescent="0.2">
      <c r="M1129" s="18"/>
      <c r="N1129" s="18"/>
      <c r="O1129" s="39"/>
      <c r="P1129" s="39"/>
      <c r="Q1129" s="39"/>
      <c r="R1129" s="39"/>
      <c r="S1129" s="39"/>
      <c r="T1129" s="39"/>
      <c r="U1129" s="18"/>
      <c r="V1129" s="18"/>
      <c r="X1129" s="18"/>
    </row>
    <row r="1130" spans="13:24" x14ac:dyDescent="0.2">
      <c r="M1130" s="18"/>
      <c r="N1130" s="18"/>
      <c r="O1130" s="39"/>
      <c r="P1130" s="39"/>
      <c r="Q1130" s="39"/>
      <c r="R1130" s="39"/>
      <c r="S1130" s="39"/>
      <c r="T1130" s="39"/>
      <c r="U1130" s="18"/>
      <c r="V1130" s="18"/>
      <c r="X1130" s="18"/>
    </row>
    <row r="1131" spans="13:24" x14ac:dyDescent="0.2">
      <c r="M1131" s="18"/>
      <c r="N1131" s="18"/>
      <c r="O1131" s="39"/>
      <c r="P1131" s="39"/>
      <c r="Q1131" s="39"/>
      <c r="R1131" s="39"/>
      <c r="S1131" s="39"/>
      <c r="T1131" s="39"/>
      <c r="U1131" s="18"/>
      <c r="V1131" s="18"/>
      <c r="X1131" s="18"/>
    </row>
    <row r="1132" spans="13:24" x14ac:dyDescent="0.2">
      <c r="M1132" s="18"/>
      <c r="N1132" s="18"/>
      <c r="O1132" s="39"/>
      <c r="P1132" s="39"/>
      <c r="Q1132" s="39"/>
      <c r="R1132" s="39"/>
      <c r="S1132" s="39"/>
      <c r="T1132" s="39"/>
      <c r="U1132" s="18"/>
      <c r="V1132" s="18"/>
      <c r="X1132" s="18"/>
    </row>
    <row r="1133" spans="13:24" x14ac:dyDescent="0.2">
      <c r="M1133" s="18"/>
      <c r="N1133" s="18"/>
      <c r="O1133" s="39"/>
      <c r="P1133" s="39"/>
      <c r="Q1133" s="39"/>
      <c r="R1133" s="39"/>
      <c r="S1133" s="39"/>
      <c r="T1133" s="39"/>
      <c r="U1133" s="18"/>
      <c r="V1133" s="18"/>
      <c r="X1133" s="18"/>
    </row>
    <row r="1134" spans="13:24" x14ac:dyDescent="0.2">
      <c r="M1134" s="18"/>
      <c r="N1134" s="18"/>
      <c r="O1134" s="39"/>
      <c r="P1134" s="39"/>
      <c r="Q1134" s="39"/>
      <c r="R1134" s="39"/>
      <c r="S1134" s="39"/>
      <c r="T1134" s="39"/>
      <c r="U1134" s="18"/>
      <c r="V1134" s="18"/>
      <c r="X1134" s="18"/>
    </row>
    <row r="1135" spans="13:24" x14ac:dyDescent="0.2">
      <c r="M1135" s="18"/>
      <c r="N1135" s="18"/>
      <c r="O1135" s="39"/>
      <c r="P1135" s="39"/>
      <c r="Q1135" s="39"/>
      <c r="R1135" s="39"/>
      <c r="S1135" s="39"/>
      <c r="T1135" s="39"/>
      <c r="U1135" s="18"/>
      <c r="V1135" s="18"/>
      <c r="X1135" s="18"/>
    </row>
    <row r="1136" spans="13:24" x14ac:dyDescent="0.2">
      <c r="M1136" s="18"/>
      <c r="N1136" s="18"/>
      <c r="O1136" s="39"/>
      <c r="P1136" s="39"/>
      <c r="Q1136" s="39"/>
      <c r="R1136" s="39"/>
      <c r="S1136" s="39"/>
      <c r="T1136" s="39"/>
      <c r="U1136" s="18"/>
      <c r="V1136" s="18"/>
      <c r="X1136" s="18"/>
    </row>
    <row r="1137" spans="13:24" x14ac:dyDescent="0.2">
      <c r="M1137" s="18"/>
      <c r="N1137" s="18"/>
      <c r="O1137" s="39"/>
      <c r="P1137" s="39"/>
      <c r="Q1137" s="39"/>
      <c r="R1137" s="39"/>
      <c r="S1137" s="39"/>
      <c r="T1137" s="39"/>
      <c r="U1137" s="18"/>
      <c r="V1137" s="18"/>
      <c r="X1137" s="18"/>
    </row>
    <row r="1138" spans="13:24" x14ac:dyDescent="0.2">
      <c r="M1138" s="18"/>
      <c r="N1138" s="18"/>
      <c r="O1138" s="39"/>
      <c r="P1138" s="39"/>
      <c r="Q1138" s="39"/>
      <c r="R1138" s="39"/>
      <c r="S1138" s="39"/>
      <c r="T1138" s="39"/>
      <c r="U1138" s="18"/>
      <c r="V1138" s="18"/>
      <c r="X1138" s="18"/>
    </row>
    <row r="1139" spans="13:24" x14ac:dyDescent="0.2">
      <c r="M1139" s="18"/>
      <c r="N1139" s="18"/>
      <c r="O1139" s="39"/>
      <c r="P1139" s="39"/>
      <c r="Q1139" s="39"/>
      <c r="R1139" s="39"/>
      <c r="S1139" s="39"/>
      <c r="T1139" s="39"/>
      <c r="U1139" s="18"/>
      <c r="V1139" s="18"/>
      <c r="X1139" s="18"/>
    </row>
    <row r="1140" spans="13:24" x14ac:dyDescent="0.2">
      <c r="M1140" s="18"/>
      <c r="N1140" s="18"/>
      <c r="O1140" s="39"/>
      <c r="P1140" s="39"/>
      <c r="Q1140" s="39"/>
      <c r="R1140" s="39"/>
      <c r="S1140" s="39"/>
      <c r="T1140" s="39"/>
      <c r="U1140" s="18"/>
      <c r="V1140" s="18"/>
      <c r="X1140" s="18"/>
    </row>
    <row r="1141" spans="13:24" x14ac:dyDescent="0.2">
      <c r="M1141" s="18"/>
      <c r="N1141" s="18"/>
      <c r="O1141" s="39"/>
      <c r="P1141" s="39"/>
      <c r="Q1141" s="39"/>
      <c r="R1141" s="39"/>
      <c r="S1141" s="39"/>
      <c r="T1141" s="39"/>
      <c r="U1141" s="18"/>
      <c r="V1141" s="18"/>
      <c r="X1141" s="18"/>
    </row>
    <row r="1142" spans="13:24" x14ac:dyDescent="0.2">
      <c r="M1142" s="18"/>
      <c r="N1142" s="18"/>
      <c r="O1142" s="39"/>
      <c r="P1142" s="39"/>
      <c r="Q1142" s="39"/>
      <c r="R1142" s="39"/>
      <c r="S1142" s="39"/>
      <c r="T1142" s="39"/>
      <c r="U1142" s="18"/>
      <c r="V1142" s="18"/>
      <c r="X1142" s="18"/>
    </row>
    <row r="1143" spans="13:24" x14ac:dyDescent="0.2">
      <c r="M1143" s="18"/>
      <c r="N1143" s="18"/>
      <c r="O1143" s="39"/>
      <c r="P1143" s="39"/>
      <c r="Q1143" s="39"/>
      <c r="R1143" s="39"/>
      <c r="S1143" s="39"/>
      <c r="T1143" s="39"/>
      <c r="U1143" s="18"/>
      <c r="V1143" s="18"/>
      <c r="X1143" s="18"/>
    </row>
    <row r="1144" spans="13:24" x14ac:dyDescent="0.2">
      <c r="M1144" s="18"/>
      <c r="N1144" s="18"/>
      <c r="O1144" s="39"/>
      <c r="P1144" s="39"/>
      <c r="Q1144" s="39"/>
      <c r="R1144" s="39"/>
      <c r="S1144" s="39"/>
      <c r="T1144" s="39"/>
      <c r="U1144" s="18"/>
      <c r="V1144" s="18"/>
      <c r="X1144" s="18"/>
    </row>
    <row r="1145" spans="13:24" x14ac:dyDescent="0.2">
      <c r="M1145" s="18"/>
      <c r="N1145" s="18"/>
      <c r="O1145" s="39"/>
      <c r="P1145" s="39"/>
      <c r="Q1145" s="39"/>
      <c r="R1145" s="39"/>
      <c r="S1145" s="39"/>
      <c r="T1145" s="39"/>
      <c r="U1145" s="18"/>
      <c r="V1145" s="18"/>
      <c r="X1145" s="18"/>
    </row>
    <row r="1146" spans="13:24" x14ac:dyDescent="0.2">
      <c r="M1146" s="18"/>
      <c r="N1146" s="18"/>
      <c r="O1146" s="39"/>
      <c r="P1146" s="39"/>
      <c r="Q1146" s="39"/>
      <c r="R1146" s="39"/>
      <c r="S1146" s="39"/>
      <c r="T1146" s="39"/>
      <c r="U1146" s="18"/>
      <c r="V1146" s="18"/>
      <c r="X1146" s="18"/>
    </row>
    <row r="1147" spans="13:24" x14ac:dyDescent="0.2">
      <c r="M1147" s="18"/>
      <c r="N1147" s="18"/>
      <c r="O1147" s="39"/>
      <c r="P1147" s="39"/>
      <c r="Q1147" s="39"/>
      <c r="R1147" s="39"/>
      <c r="S1147" s="39"/>
      <c r="T1147" s="39"/>
      <c r="U1147" s="18"/>
      <c r="V1147" s="18"/>
      <c r="X1147" s="18"/>
    </row>
    <row r="1148" spans="13:24" x14ac:dyDescent="0.2">
      <c r="M1148" s="18"/>
      <c r="N1148" s="18"/>
      <c r="O1148" s="39"/>
      <c r="P1148" s="39"/>
      <c r="Q1148" s="39"/>
      <c r="R1148" s="39"/>
      <c r="S1148" s="39"/>
      <c r="T1148" s="39"/>
      <c r="U1148" s="18"/>
      <c r="V1148" s="18"/>
      <c r="X1148" s="18"/>
    </row>
    <row r="1149" spans="13:24" x14ac:dyDescent="0.2">
      <c r="M1149" s="18"/>
      <c r="N1149" s="18"/>
      <c r="O1149" s="39"/>
      <c r="P1149" s="39"/>
      <c r="Q1149" s="39"/>
      <c r="R1149" s="39"/>
      <c r="S1149" s="39"/>
      <c r="T1149" s="39"/>
      <c r="U1149" s="18"/>
      <c r="V1149" s="18"/>
      <c r="X1149" s="18"/>
    </row>
    <row r="1150" spans="13:24" x14ac:dyDescent="0.2">
      <c r="M1150" s="18"/>
      <c r="N1150" s="18"/>
      <c r="O1150" s="39"/>
      <c r="P1150" s="39"/>
      <c r="Q1150" s="39"/>
      <c r="R1150" s="39"/>
      <c r="S1150" s="39"/>
      <c r="T1150" s="39"/>
      <c r="U1150" s="18"/>
      <c r="V1150" s="18"/>
      <c r="X1150" s="18"/>
    </row>
    <row r="1151" spans="13:24" x14ac:dyDescent="0.2">
      <c r="M1151" s="18"/>
      <c r="N1151" s="18"/>
      <c r="O1151" s="39"/>
      <c r="P1151" s="39"/>
      <c r="Q1151" s="39"/>
      <c r="R1151" s="39"/>
      <c r="S1151" s="39"/>
      <c r="T1151" s="39"/>
      <c r="U1151" s="18"/>
      <c r="V1151" s="18"/>
      <c r="X1151" s="18"/>
    </row>
    <row r="1152" spans="13:24" x14ac:dyDescent="0.2">
      <c r="M1152" s="18"/>
      <c r="N1152" s="18"/>
      <c r="O1152" s="39"/>
      <c r="P1152" s="39"/>
      <c r="Q1152" s="39"/>
      <c r="R1152" s="39"/>
      <c r="S1152" s="39"/>
      <c r="T1152" s="39"/>
      <c r="U1152" s="18"/>
      <c r="V1152" s="18"/>
      <c r="X1152" s="18"/>
    </row>
    <row r="1153" spans="13:24" x14ac:dyDescent="0.2">
      <c r="M1153" s="18"/>
      <c r="N1153" s="18"/>
      <c r="O1153" s="39"/>
      <c r="P1153" s="39"/>
      <c r="Q1153" s="39"/>
      <c r="R1153" s="39"/>
      <c r="S1153" s="39"/>
      <c r="T1153" s="39"/>
      <c r="U1153" s="18"/>
      <c r="V1153" s="18"/>
      <c r="X1153" s="18"/>
    </row>
    <row r="1154" spans="13:24" x14ac:dyDescent="0.2">
      <c r="M1154" s="18"/>
      <c r="N1154" s="18"/>
      <c r="O1154" s="39"/>
      <c r="P1154" s="39"/>
      <c r="Q1154" s="39"/>
      <c r="R1154" s="39"/>
      <c r="S1154" s="39"/>
      <c r="T1154" s="39"/>
      <c r="U1154" s="18"/>
      <c r="V1154" s="18"/>
      <c r="X1154" s="18"/>
    </row>
    <row r="1155" spans="13:24" x14ac:dyDescent="0.2">
      <c r="M1155" s="18"/>
      <c r="N1155" s="18"/>
      <c r="O1155" s="39"/>
      <c r="P1155" s="39"/>
      <c r="Q1155" s="39"/>
      <c r="R1155" s="39"/>
      <c r="S1155" s="39"/>
      <c r="T1155" s="39"/>
      <c r="U1155" s="18"/>
      <c r="V1155" s="18"/>
      <c r="X1155" s="18"/>
    </row>
    <row r="1156" spans="13:24" x14ac:dyDescent="0.2">
      <c r="M1156" s="18"/>
      <c r="N1156" s="18"/>
      <c r="O1156" s="39"/>
      <c r="P1156" s="39"/>
      <c r="Q1156" s="39"/>
      <c r="R1156" s="39"/>
      <c r="S1156" s="39"/>
      <c r="T1156" s="39"/>
      <c r="U1156" s="18"/>
      <c r="V1156" s="18"/>
      <c r="X1156" s="18"/>
    </row>
    <row r="1157" spans="13:24" x14ac:dyDescent="0.2">
      <c r="M1157" s="18"/>
      <c r="N1157" s="18"/>
      <c r="O1157" s="39"/>
      <c r="P1157" s="39"/>
      <c r="Q1157" s="39"/>
      <c r="R1157" s="39"/>
      <c r="S1157" s="39"/>
      <c r="T1157" s="39"/>
      <c r="U1157" s="18"/>
      <c r="V1157" s="18"/>
      <c r="X1157" s="18"/>
    </row>
    <row r="1158" spans="13:24" x14ac:dyDescent="0.2">
      <c r="M1158" s="18"/>
      <c r="N1158" s="18"/>
      <c r="O1158" s="39"/>
      <c r="P1158" s="39"/>
      <c r="Q1158" s="39"/>
      <c r="R1158" s="39"/>
      <c r="S1158" s="39"/>
      <c r="T1158" s="39"/>
      <c r="U1158" s="18"/>
      <c r="V1158" s="18"/>
      <c r="X1158" s="18"/>
    </row>
    <row r="1159" spans="13:24" x14ac:dyDescent="0.2">
      <c r="M1159" s="18"/>
      <c r="N1159" s="18"/>
      <c r="O1159" s="39"/>
      <c r="P1159" s="39"/>
      <c r="Q1159" s="39"/>
      <c r="R1159" s="39"/>
      <c r="S1159" s="39"/>
      <c r="T1159" s="39"/>
      <c r="U1159" s="18"/>
      <c r="V1159" s="18"/>
      <c r="X1159" s="18"/>
    </row>
    <row r="1160" spans="13:24" x14ac:dyDescent="0.2">
      <c r="M1160" s="18"/>
      <c r="N1160" s="18"/>
      <c r="O1160" s="39"/>
      <c r="P1160" s="39"/>
      <c r="Q1160" s="39"/>
      <c r="R1160" s="39"/>
      <c r="S1160" s="39"/>
      <c r="T1160" s="39"/>
      <c r="U1160" s="18"/>
      <c r="V1160" s="18"/>
      <c r="X1160" s="18"/>
    </row>
    <row r="1161" spans="13:24" x14ac:dyDescent="0.2">
      <c r="M1161" s="18"/>
      <c r="N1161" s="18"/>
      <c r="O1161" s="39"/>
      <c r="P1161" s="39"/>
      <c r="Q1161" s="39"/>
      <c r="R1161" s="39"/>
      <c r="S1161" s="39"/>
      <c r="T1161" s="39"/>
      <c r="U1161" s="18"/>
      <c r="V1161" s="18"/>
      <c r="X1161" s="18"/>
    </row>
  </sheetData>
  <mergeCells count="6">
    <mergeCell ref="E306:E307"/>
    <mergeCell ref="F306:L306"/>
    <mergeCell ref="F307:G307"/>
    <mergeCell ref="L307:L308"/>
    <mergeCell ref="H307:I307"/>
    <mergeCell ref="J307:K307"/>
  </mergeCells>
  <pageMargins left="0.11811023622047245" right="0.27559055118110237" top="0.15748031496062992" bottom="0.51181102362204722" header="0" footer="0.51181102362204722"/>
  <pageSetup paperSize="9" scale="84" firstPageNumber="0" fitToWidth="0" fitToHeight="0" pageOrder="overThenDown" orientation="portrait" r:id="rId1"/>
  <headerFooter alignWithMargins="0">
    <oddFooter>Page &amp;P de &amp;N</oddFooter>
  </headerFooter>
  <rowBreaks count="8" manualBreakCount="8">
    <brk id="76" max="16383" man="1"/>
    <brk id="152" max="16383" man="1"/>
    <brk id="228" max="16383" man="1"/>
    <brk id="304" max="16383" man="1"/>
    <brk id="382" max="16383" man="1"/>
    <brk id="459" max="16383" man="1"/>
    <brk id="536" max="16383" man="1"/>
    <brk id="612" max="16383" man="1"/>
  </rowBreaks>
  <colBreaks count="2" manualBreakCount="2">
    <brk id="13" max="1048575" man="1"/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0"/>
  <sheetViews>
    <sheetView topLeftCell="E1" workbookViewId="0">
      <selection activeCell="N2" sqref="N2:N60"/>
    </sheetView>
  </sheetViews>
  <sheetFormatPr baseColWidth="10" defaultRowHeight="14.4" x14ac:dyDescent="0.3"/>
  <cols>
    <col min="1" max="1" width="17.88671875" bestFit="1" customWidth="1"/>
    <col min="2" max="13" width="17.88671875" customWidth="1"/>
  </cols>
  <sheetData>
    <row r="1" spans="1:21" ht="36.6" thickBot="1" x14ac:dyDescent="0.35">
      <c r="A1" t="s">
        <v>255</v>
      </c>
      <c r="B1" s="172" t="s">
        <v>107</v>
      </c>
      <c r="C1" s="312" t="s">
        <v>259</v>
      </c>
      <c r="D1" s="312" t="s">
        <v>258</v>
      </c>
      <c r="E1" s="312" t="s">
        <v>260</v>
      </c>
      <c r="F1" s="313" t="s">
        <v>261</v>
      </c>
      <c r="G1" s="313" t="s">
        <v>262</v>
      </c>
      <c r="H1" s="313" t="s">
        <v>263</v>
      </c>
      <c r="I1" s="313" t="s">
        <v>264</v>
      </c>
      <c r="J1" s="313" t="s">
        <v>265</v>
      </c>
      <c r="K1" s="313" t="s">
        <v>266</v>
      </c>
      <c r="L1" s="302"/>
      <c r="M1" s="302"/>
      <c r="N1" s="26" t="s">
        <v>0</v>
      </c>
      <c r="O1" s="27" t="s">
        <v>1</v>
      </c>
      <c r="P1" s="26" t="s">
        <v>120</v>
      </c>
      <c r="Q1" s="27" t="s">
        <v>121</v>
      </c>
      <c r="R1" s="28" t="s">
        <v>2</v>
      </c>
      <c r="S1" s="28" t="s">
        <v>3</v>
      </c>
      <c r="T1" s="28" t="s">
        <v>4</v>
      </c>
      <c r="U1" s="30" t="s">
        <v>128</v>
      </c>
    </row>
    <row r="2" spans="1:21" x14ac:dyDescent="0.3">
      <c r="A2" s="304" t="s">
        <v>106</v>
      </c>
      <c r="B2" s="314" t="s">
        <v>90</v>
      </c>
      <c r="C2" s="314">
        <v>1</v>
      </c>
      <c r="D2" s="314">
        <f>VLOOKUP($B2,codage_BD!$B:$D,3,0)</f>
        <v>1</v>
      </c>
      <c r="E2" s="314">
        <f>VLOOKUP($B2,codage_BD!$B:$D,2,0)</f>
        <v>48</v>
      </c>
      <c r="F2" s="314" t="str">
        <f>B2</f>
        <v>CENTRE</v>
      </c>
      <c r="G2" s="314"/>
      <c r="H2" s="314">
        <v>2020</v>
      </c>
      <c r="I2" s="314">
        <v>1</v>
      </c>
      <c r="J2" s="314">
        <v>1</v>
      </c>
      <c r="K2" s="314">
        <v>1</v>
      </c>
      <c r="L2" s="73"/>
      <c r="M2" s="73"/>
      <c r="N2" s="2">
        <v>2221.6027242677415</v>
      </c>
      <c r="O2" s="2">
        <v>18349.010146119665</v>
      </c>
      <c r="P2" s="2">
        <v>447.69733539488442</v>
      </c>
      <c r="Q2" s="2">
        <v>0</v>
      </c>
      <c r="R2" s="2">
        <v>0</v>
      </c>
      <c r="S2" s="2">
        <v>5669.6018207956404</v>
      </c>
      <c r="T2" s="2">
        <v>4912.8693840616388</v>
      </c>
      <c r="U2" s="33">
        <v>31600.781410639571</v>
      </c>
    </row>
    <row r="3" spans="1:21" x14ac:dyDescent="0.3">
      <c r="A3" s="310" t="s">
        <v>14</v>
      </c>
      <c r="B3" s="314" t="s">
        <v>220</v>
      </c>
      <c r="C3" s="314">
        <v>2</v>
      </c>
      <c r="D3" s="314">
        <f>VLOOKUP($B3,codage_BD!$B:$D,3,0)</f>
        <v>2</v>
      </c>
      <c r="E3" s="314">
        <f>VLOOKUP($B3,codage_BD!$B:$D,2,0)</f>
        <v>11</v>
      </c>
      <c r="F3" s="314" t="str">
        <f t="shared" ref="F3:F60" si="0">B3</f>
        <v>KADIOGO</v>
      </c>
      <c r="G3" s="314"/>
      <c r="H3" s="314">
        <v>2020</v>
      </c>
      <c r="I3" s="314">
        <v>1</v>
      </c>
      <c r="J3" s="314">
        <v>1</v>
      </c>
      <c r="K3" s="314">
        <v>1</v>
      </c>
      <c r="L3" s="73"/>
      <c r="M3" s="73"/>
      <c r="N3" s="35">
        <v>2221.6027242677415</v>
      </c>
      <c r="O3" s="35">
        <v>18349.010146119665</v>
      </c>
      <c r="P3" s="35">
        <v>447.69733539488442</v>
      </c>
      <c r="Q3" s="35">
        <v>0</v>
      </c>
      <c r="R3" s="35">
        <v>0</v>
      </c>
      <c r="S3" s="35">
        <v>5669.6018207956404</v>
      </c>
      <c r="T3" s="35">
        <v>4912.8693840616388</v>
      </c>
      <c r="U3" s="37">
        <v>31600.781410639571</v>
      </c>
    </row>
    <row r="4" spans="1:21" x14ac:dyDescent="0.3">
      <c r="A4" s="303" t="s">
        <v>105</v>
      </c>
      <c r="B4" s="314" t="s">
        <v>89</v>
      </c>
      <c r="C4" s="314">
        <v>3</v>
      </c>
      <c r="D4" s="314">
        <f>VLOOKUP($B4,codage_BD!$B:$D,3,0)</f>
        <v>1</v>
      </c>
      <c r="E4" s="314">
        <f>VLOOKUP($B4,codage_BD!$B:$D,2,0)</f>
        <v>56</v>
      </c>
      <c r="F4" s="314" t="str">
        <f t="shared" si="0"/>
        <v>PLATEAU CENTRAL</v>
      </c>
      <c r="G4" s="314"/>
      <c r="H4" s="314">
        <v>2020</v>
      </c>
      <c r="I4" s="314">
        <v>1</v>
      </c>
      <c r="J4" s="314">
        <v>1</v>
      </c>
      <c r="K4" s="314">
        <v>1</v>
      </c>
      <c r="L4" s="73"/>
      <c r="M4" s="73"/>
      <c r="N4" s="4">
        <v>18283.030797297397</v>
      </c>
      <c r="O4" s="5">
        <v>31923.436164261217</v>
      </c>
      <c r="P4" s="6">
        <v>700.80710414230009</v>
      </c>
      <c r="Q4" s="6">
        <v>42.498394490200013</v>
      </c>
      <c r="R4" s="6">
        <v>0</v>
      </c>
      <c r="S4" s="5">
        <v>43181.068463447205</v>
      </c>
      <c r="T4" s="5">
        <v>17386.341012960496</v>
      </c>
      <c r="U4" s="17">
        <v>111517.18193659882</v>
      </c>
    </row>
    <row r="5" spans="1:21" x14ac:dyDescent="0.3">
      <c r="A5" s="310" t="s">
        <v>15</v>
      </c>
      <c r="B5" s="314" t="s">
        <v>216</v>
      </c>
      <c r="C5" s="314">
        <v>4</v>
      </c>
      <c r="D5" s="314">
        <f>VLOOKUP($B5,codage_BD!$B:$D,3,0)</f>
        <v>2</v>
      </c>
      <c r="E5" s="314">
        <f>VLOOKUP($B5,codage_BD!$B:$D,2,0)</f>
        <v>7</v>
      </c>
      <c r="F5" s="314" t="str">
        <f t="shared" si="0"/>
        <v>GANZOURGOU</v>
      </c>
      <c r="G5" s="314"/>
      <c r="H5" s="314">
        <v>2020</v>
      </c>
      <c r="I5" s="314">
        <v>1</v>
      </c>
      <c r="J5" s="314">
        <v>1</v>
      </c>
      <c r="K5" s="314">
        <v>1</v>
      </c>
      <c r="L5" s="73"/>
      <c r="M5" s="73"/>
      <c r="N5" s="35">
        <v>11142.019838054201</v>
      </c>
      <c r="O5" s="35">
        <v>19681.820848435302</v>
      </c>
      <c r="P5" s="35">
        <v>457.51983147390001</v>
      </c>
      <c r="Q5" s="35">
        <v>0</v>
      </c>
      <c r="R5" s="35">
        <v>0</v>
      </c>
      <c r="S5" s="35">
        <v>29735.0479732446</v>
      </c>
      <c r="T5" s="35">
        <v>8114.3930594539979</v>
      </c>
      <c r="U5" s="44">
        <v>69130.801550661999</v>
      </c>
    </row>
    <row r="6" spans="1:21" x14ac:dyDescent="0.3">
      <c r="A6" s="310" t="s">
        <v>16</v>
      </c>
      <c r="B6" s="314" t="s">
        <v>227</v>
      </c>
      <c r="C6" s="314">
        <v>5</v>
      </c>
      <c r="D6" s="314">
        <f>VLOOKUP($B6,codage_BD!$B:$D,3,0)</f>
        <v>2</v>
      </c>
      <c r="E6" s="314">
        <f>VLOOKUP($B6,codage_BD!$B:$D,2,0)</f>
        <v>18</v>
      </c>
      <c r="F6" s="314" t="str">
        <f t="shared" si="0"/>
        <v>OUBRITENGA</v>
      </c>
      <c r="G6" s="314"/>
      <c r="H6" s="314">
        <v>2020</v>
      </c>
      <c r="I6" s="314">
        <v>1</v>
      </c>
      <c r="J6" s="314">
        <v>1</v>
      </c>
      <c r="K6" s="314">
        <v>1</v>
      </c>
      <c r="L6" s="73"/>
      <c r="M6" s="73"/>
      <c r="N6" s="35">
        <v>2815.4169384319002</v>
      </c>
      <c r="O6" s="35">
        <v>9251.0327377412141</v>
      </c>
      <c r="P6" s="35">
        <v>138.3488716386</v>
      </c>
      <c r="Q6" s="35">
        <v>28.763713369600001</v>
      </c>
      <c r="R6" s="35">
        <v>0</v>
      </c>
      <c r="S6" s="35">
        <v>8151.7075126899026</v>
      </c>
      <c r="T6" s="35">
        <v>8154.4016559323991</v>
      </c>
      <c r="U6" s="44">
        <v>28539.671429803617</v>
      </c>
    </row>
    <row r="7" spans="1:21" x14ac:dyDescent="0.3">
      <c r="A7" s="310" t="s">
        <v>195</v>
      </c>
      <c r="B7" s="314" t="s">
        <v>246</v>
      </c>
      <c r="C7" s="314">
        <v>6</v>
      </c>
      <c r="D7" s="314">
        <f>VLOOKUP($B7,codage_BD!$B:$D,3,0)</f>
        <v>2</v>
      </c>
      <c r="E7" s="314">
        <f>VLOOKUP($B7,codage_BD!$B:$D,2,0)</f>
        <v>37</v>
      </c>
      <c r="F7" s="314" t="str">
        <f t="shared" si="0"/>
        <v>KOURWEOGO</v>
      </c>
      <c r="G7" s="314"/>
      <c r="H7" s="314">
        <v>2020</v>
      </c>
      <c r="I7" s="314">
        <v>1</v>
      </c>
      <c r="J7" s="314">
        <v>1</v>
      </c>
      <c r="K7" s="314">
        <v>1</v>
      </c>
      <c r="L7" s="73"/>
      <c r="M7" s="73"/>
      <c r="N7" s="35">
        <v>4325.5940208112952</v>
      </c>
      <c r="O7" s="35">
        <v>2990.5825780847008</v>
      </c>
      <c r="P7" s="35">
        <v>104.93840102980003</v>
      </c>
      <c r="Q7" s="35">
        <v>13.734681120600012</v>
      </c>
      <c r="R7" s="35">
        <v>0</v>
      </c>
      <c r="S7" s="35">
        <v>5294.3129775127045</v>
      </c>
      <c r="T7" s="35">
        <v>1117.5462975741</v>
      </c>
      <c r="U7" s="44">
        <v>13846.7089561332</v>
      </c>
    </row>
    <row r="8" spans="1:21" x14ac:dyDescent="0.3">
      <c r="A8" s="303" t="s">
        <v>104</v>
      </c>
      <c r="B8" s="314" t="s">
        <v>204</v>
      </c>
      <c r="C8" s="314">
        <v>7</v>
      </c>
      <c r="D8" s="314">
        <f>VLOOKUP($B8,codage_BD!$B:$D,3,0)</f>
        <v>1</v>
      </c>
      <c r="E8" s="314">
        <f>VLOOKUP($B8,codage_BD!$B:$D,2,0)</f>
        <v>50</v>
      </c>
      <c r="F8" s="314" t="str">
        <f t="shared" si="0"/>
        <v>CENTRE NORD</v>
      </c>
      <c r="G8" s="314"/>
      <c r="H8" s="314">
        <v>2020</v>
      </c>
      <c r="I8" s="314">
        <v>1</v>
      </c>
      <c r="J8" s="314">
        <v>1</v>
      </c>
      <c r="K8" s="314">
        <v>1</v>
      </c>
      <c r="L8" s="73"/>
      <c r="M8" s="73"/>
      <c r="N8" s="4">
        <v>40086.390691145949</v>
      </c>
      <c r="O8" s="5">
        <v>13407.069626392667</v>
      </c>
      <c r="P8" s="6">
        <v>817.14259445601692</v>
      </c>
      <c r="Q8" s="6">
        <v>126.42084251618897</v>
      </c>
      <c r="R8" s="6">
        <v>0</v>
      </c>
      <c r="S8" s="5">
        <v>53579.181251658374</v>
      </c>
      <c r="T8" s="5">
        <v>1334.187881432942</v>
      </c>
      <c r="U8" s="17">
        <v>109350.39288760214</v>
      </c>
    </row>
    <row r="9" spans="1:21" x14ac:dyDescent="0.3">
      <c r="A9" s="310" t="s">
        <v>18</v>
      </c>
      <c r="B9" s="314" t="s">
        <v>210</v>
      </c>
      <c r="C9" s="314">
        <v>8</v>
      </c>
      <c r="D9" s="314">
        <f>VLOOKUP($B9,codage_BD!$B:$D,3,0)</f>
        <v>2</v>
      </c>
      <c r="E9" s="314">
        <f>VLOOKUP($B9,codage_BD!$B:$D,2,0)</f>
        <v>1</v>
      </c>
      <c r="F9" s="314" t="str">
        <f t="shared" si="0"/>
        <v>BAM</v>
      </c>
      <c r="G9" s="314"/>
      <c r="H9" s="314">
        <v>2020</v>
      </c>
      <c r="I9" s="314">
        <v>1</v>
      </c>
      <c r="J9" s="314">
        <v>1</v>
      </c>
      <c r="K9" s="314">
        <v>1</v>
      </c>
      <c r="L9" s="73"/>
      <c r="M9" s="73"/>
      <c r="N9" s="35">
        <v>2735.8257333897004</v>
      </c>
      <c r="O9" s="35">
        <v>3393.7905332406999</v>
      </c>
      <c r="P9" s="35">
        <v>520.84021004420015</v>
      </c>
      <c r="Q9" s="35">
        <v>0</v>
      </c>
      <c r="R9" s="35">
        <v>0</v>
      </c>
      <c r="S9" s="35">
        <v>7677.4919305488002</v>
      </c>
      <c r="T9" s="35">
        <v>24.5821395348</v>
      </c>
      <c r="U9" s="44">
        <v>14352.5305467582</v>
      </c>
    </row>
    <row r="10" spans="1:21" x14ac:dyDescent="0.3">
      <c r="A10" s="310" t="s">
        <v>19</v>
      </c>
      <c r="B10" s="314" t="s">
        <v>226</v>
      </c>
      <c r="C10" s="314">
        <v>9</v>
      </c>
      <c r="D10" s="314">
        <f>VLOOKUP($B10,codage_BD!$B:$D,3,0)</f>
        <v>2</v>
      </c>
      <c r="E10" s="314">
        <f>VLOOKUP($B10,codage_BD!$B:$D,2,0)</f>
        <v>17</v>
      </c>
      <c r="F10" s="314" t="str">
        <f t="shared" si="0"/>
        <v>NAMENTENGA</v>
      </c>
      <c r="G10" s="314"/>
      <c r="H10" s="314">
        <v>2020</v>
      </c>
      <c r="I10" s="314">
        <v>1</v>
      </c>
      <c r="J10" s="314">
        <v>1</v>
      </c>
      <c r="K10" s="314">
        <v>1</v>
      </c>
      <c r="L10" s="73"/>
      <c r="M10" s="73"/>
      <c r="N10" s="35">
        <v>10491.463321171304</v>
      </c>
      <c r="O10" s="35">
        <v>4683.0501742326969</v>
      </c>
      <c r="P10" s="35">
        <v>224.50990285370005</v>
      </c>
      <c r="Q10" s="35">
        <v>0</v>
      </c>
      <c r="R10" s="35">
        <v>0</v>
      </c>
      <c r="S10" s="35">
        <v>10816.182836957594</v>
      </c>
      <c r="T10" s="35">
        <v>161.21141261109997</v>
      </c>
      <c r="U10" s="44">
        <v>26376.417647826394</v>
      </c>
    </row>
    <row r="11" spans="1:21" x14ac:dyDescent="0.3">
      <c r="A11" s="310" t="s">
        <v>20</v>
      </c>
      <c r="B11" s="314" t="s">
        <v>232</v>
      </c>
      <c r="C11" s="314">
        <v>10</v>
      </c>
      <c r="D11" s="314">
        <f>VLOOKUP($B11,codage_BD!$B:$D,3,0)</f>
        <v>2</v>
      </c>
      <c r="E11" s="314">
        <f>VLOOKUP($B11,codage_BD!$B:$D,2,0)</f>
        <v>23</v>
      </c>
      <c r="F11" s="314" t="str">
        <f t="shared" si="0"/>
        <v>SANMATENGA</v>
      </c>
      <c r="G11" s="314"/>
      <c r="H11" s="314">
        <v>2020</v>
      </c>
      <c r="I11" s="314">
        <v>1</v>
      </c>
      <c r="J11" s="314">
        <v>1</v>
      </c>
      <c r="K11" s="314">
        <v>1</v>
      </c>
      <c r="L11" s="73"/>
      <c r="M11" s="73"/>
      <c r="N11" s="35">
        <v>26859.101636584943</v>
      </c>
      <c r="O11" s="35">
        <v>5330.2289189192707</v>
      </c>
      <c r="P11" s="35">
        <v>71.792481558116705</v>
      </c>
      <c r="Q11" s="35">
        <v>126.42084251618897</v>
      </c>
      <c r="R11" s="35">
        <v>0</v>
      </c>
      <c r="S11" s="35">
        <v>35085.506484151978</v>
      </c>
      <c r="T11" s="35">
        <v>1148.3943292870422</v>
      </c>
      <c r="U11" s="44">
        <v>68621.444693017533</v>
      </c>
    </row>
    <row r="12" spans="1:21" x14ac:dyDescent="0.3">
      <c r="A12" s="304" t="s">
        <v>103</v>
      </c>
      <c r="B12" s="314" t="s">
        <v>205</v>
      </c>
      <c r="C12" s="314">
        <v>11</v>
      </c>
      <c r="D12" s="314">
        <f>VLOOKUP($B12,codage_BD!$B:$D,3,0)</f>
        <v>1</v>
      </c>
      <c r="E12" s="314">
        <f>VLOOKUP($B12,codage_BD!$B:$D,2,0)</f>
        <v>51</v>
      </c>
      <c r="F12" s="314" t="str">
        <f t="shared" si="0"/>
        <v>CENTRE OUEST</v>
      </c>
      <c r="G12" s="314"/>
      <c r="H12" s="314">
        <v>2020</v>
      </c>
      <c r="I12" s="314">
        <v>1</v>
      </c>
      <c r="J12" s="314">
        <v>1</v>
      </c>
      <c r="K12" s="314">
        <v>1</v>
      </c>
      <c r="L12" s="73"/>
      <c r="M12" s="73"/>
      <c r="N12" s="9">
        <v>50820.231224044044</v>
      </c>
      <c r="O12" s="2">
        <v>90979.45936857241</v>
      </c>
      <c r="P12" s="10">
        <v>6993.6704359887854</v>
      </c>
      <c r="Q12" s="10">
        <v>567.27742081720362</v>
      </c>
      <c r="R12" s="10">
        <v>0</v>
      </c>
      <c r="S12" s="2">
        <v>83857.860944379834</v>
      </c>
      <c r="T12" s="2">
        <v>34016.374793197196</v>
      </c>
      <c r="U12" s="47">
        <v>267234.87418699946</v>
      </c>
    </row>
    <row r="13" spans="1:21" x14ac:dyDescent="0.3">
      <c r="A13" s="310" t="s">
        <v>198</v>
      </c>
      <c r="B13" s="314" t="s">
        <v>214</v>
      </c>
      <c r="C13" s="314">
        <v>12</v>
      </c>
      <c r="D13" s="314">
        <f>VLOOKUP($B13,codage_BD!$B:$D,3,0)</f>
        <v>2</v>
      </c>
      <c r="E13" s="314">
        <f>VLOOKUP($B13,codage_BD!$B:$D,2,0)</f>
        <v>5</v>
      </c>
      <c r="F13" s="314" t="str">
        <f t="shared" si="0"/>
        <v>BOULKIEMDE</v>
      </c>
      <c r="G13" s="314"/>
      <c r="H13" s="314">
        <v>2020</v>
      </c>
      <c r="I13" s="314">
        <v>1</v>
      </c>
      <c r="J13" s="314">
        <v>1</v>
      </c>
      <c r="K13" s="314">
        <v>1</v>
      </c>
      <c r="L13" s="73"/>
      <c r="M13" s="73"/>
      <c r="N13" s="35">
        <v>8249.582131352232</v>
      </c>
      <c r="O13" s="35">
        <v>7092.3075853192804</v>
      </c>
      <c r="P13" s="35">
        <v>481.69299275321652</v>
      </c>
      <c r="Q13" s="35">
        <v>66.974706615983834</v>
      </c>
      <c r="R13" s="35">
        <v>0</v>
      </c>
      <c r="S13" s="35">
        <v>15653.715979199407</v>
      </c>
      <c r="T13" s="35">
        <v>7101.7883941895061</v>
      </c>
      <c r="U13" s="44">
        <v>38646.061789429623</v>
      </c>
    </row>
    <row r="14" spans="1:21" x14ac:dyDescent="0.3">
      <c r="A14" s="310" t="s">
        <v>191</v>
      </c>
      <c r="B14" s="314" t="s">
        <v>231</v>
      </c>
      <c r="C14" s="314">
        <v>13</v>
      </c>
      <c r="D14" s="314">
        <f>VLOOKUP($B14,codage_BD!$B:$D,3,0)</f>
        <v>2</v>
      </c>
      <c r="E14" s="314">
        <f>VLOOKUP($B14,codage_BD!$B:$D,2,0)</f>
        <v>22</v>
      </c>
      <c r="F14" s="314" t="str">
        <f t="shared" si="0"/>
        <v>SANGUIE</v>
      </c>
      <c r="G14" s="314"/>
      <c r="H14" s="314">
        <v>2020</v>
      </c>
      <c r="I14" s="314">
        <v>1</v>
      </c>
      <c r="J14" s="314">
        <v>1</v>
      </c>
      <c r="K14" s="314">
        <v>1</v>
      </c>
      <c r="L14" s="73"/>
      <c r="M14" s="73"/>
      <c r="N14" s="35">
        <v>14663.301986555498</v>
      </c>
      <c r="O14" s="35">
        <v>8014.4654025568962</v>
      </c>
      <c r="P14" s="35">
        <v>1746.7748882146002</v>
      </c>
      <c r="Q14" s="35">
        <v>180.07606974079988</v>
      </c>
      <c r="R14" s="35">
        <v>0</v>
      </c>
      <c r="S14" s="35">
        <v>20843.079802310691</v>
      </c>
      <c r="T14" s="35">
        <v>1485.5632316368008</v>
      </c>
      <c r="U14" s="44">
        <v>46933.261381015283</v>
      </c>
    </row>
    <row r="15" spans="1:21" x14ac:dyDescent="0.3">
      <c r="A15" s="310" t="s">
        <v>23</v>
      </c>
      <c r="B15" s="314" t="s">
        <v>234</v>
      </c>
      <c r="C15" s="314">
        <v>14</v>
      </c>
      <c r="D15" s="314">
        <f>VLOOKUP($B15,codage_BD!$B:$D,3,0)</f>
        <v>2</v>
      </c>
      <c r="E15" s="314">
        <f>VLOOKUP($B15,codage_BD!$B:$D,2,0)</f>
        <v>25</v>
      </c>
      <c r="F15" s="314" t="str">
        <f t="shared" si="0"/>
        <v>SISSILI</v>
      </c>
      <c r="G15" s="314"/>
      <c r="H15" s="314">
        <v>2020</v>
      </c>
      <c r="I15" s="314">
        <v>1</v>
      </c>
      <c r="J15" s="314">
        <v>1</v>
      </c>
      <c r="K15" s="314">
        <v>1</v>
      </c>
      <c r="L15" s="73"/>
      <c r="M15" s="73"/>
      <c r="N15" s="35">
        <v>20904.577666635312</v>
      </c>
      <c r="O15" s="35">
        <v>48026.345519934664</v>
      </c>
      <c r="P15" s="35">
        <v>4220.198665587468</v>
      </c>
      <c r="Q15" s="35">
        <v>320.22664446041995</v>
      </c>
      <c r="R15" s="35">
        <v>0</v>
      </c>
      <c r="S15" s="35">
        <v>22560.947940644019</v>
      </c>
      <c r="T15" s="35">
        <v>12640.585215103591</v>
      </c>
      <c r="U15" s="44">
        <v>108672.88165236547</v>
      </c>
    </row>
    <row r="16" spans="1:21" x14ac:dyDescent="0.3">
      <c r="A16" s="310" t="s">
        <v>24</v>
      </c>
      <c r="B16" s="314" t="s">
        <v>253</v>
      </c>
      <c r="C16" s="314">
        <v>15</v>
      </c>
      <c r="D16" s="314">
        <f>VLOOKUP($B16,codage_BD!$B:$D,3,0)</f>
        <v>2</v>
      </c>
      <c r="E16" s="314">
        <f>VLOOKUP($B16,codage_BD!$B:$D,2,0)</f>
        <v>44</v>
      </c>
      <c r="F16" s="314" t="str">
        <f t="shared" si="0"/>
        <v>ZIRO</v>
      </c>
      <c r="G16" s="314"/>
      <c r="H16" s="314">
        <v>2020</v>
      </c>
      <c r="I16" s="314">
        <v>1</v>
      </c>
      <c r="J16" s="314">
        <v>1</v>
      </c>
      <c r="K16" s="314">
        <v>1</v>
      </c>
      <c r="L16" s="73"/>
      <c r="M16" s="73"/>
      <c r="N16" s="35">
        <v>7002.769439501003</v>
      </c>
      <c r="O16" s="35">
        <v>27846.340860761575</v>
      </c>
      <c r="P16" s="35">
        <v>545.00388943350026</v>
      </c>
      <c r="Q16" s="35">
        <v>0</v>
      </c>
      <c r="R16" s="35">
        <v>0</v>
      </c>
      <c r="S16" s="35">
        <v>24800.117222225719</v>
      </c>
      <c r="T16" s="35">
        <v>12788.437952267297</v>
      </c>
      <c r="U16" s="44">
        <v>72982.669364189089</v>
      </c>
    </row>
    <row r="17" spans="1:21" x14ac:dyDescent="0.3">
      <c r="A17" s="303" t="s">
        <v>102</v>
      </c>
      <c r="B17" s="314" t="s">
        <v>206</v>
      </c>
      <c r="C17" s="314">
        <v>16</v>
      </c>
      <c r="D17" s="314">
        <f>VLOOKUP($B17,codage_BD!$B:$D,3,0)</f>
        <v>1</v>
      </c>
      <c r="E17" s="314">
        <f>VLOOKUP($B17,codage_BD!$B:$D,2,0)</f>
        <v>52</v>
      </c>
      <c r="F17" s="314" t="str">
        <f t="shared" si="0"/>
        <v>CENTRE SUD</v>
      </c>
      <c r="G17" s="314"/>
      <c r="H17" s="314">
        <v>2020</v>
      </c>
      <c r="I17" s="314">
        <v>1</v>
      </c>
      <c r="J17" s="314">
        <v>1</v>
      </c>
      <c r="K17" s="314">
        <v>1</v>
      </c>
      <c r="L17" s="73"/>
      <c r="M17" s="73"/>
      <c r="N17" s="4">
        <v>18430.407684246551</v>
      </c>
      <c r="O17" s="5">
        <v>59586.929055172266</v>
      </c>
      <c r="P17" s="6">
        <v>9835.0473798090843</v>
      </c>
      <c r="Q17" s="6">
        <v>977.35913503117229</v>
      </c>
      <c r="R17" s="6">
        <v>0</v>
      </c>
      <c r="S17" s="5">
        <v>16458.876275953953</v>
      </c>
      <c r="T17" s="5">
        <v>33619.575699117398</v>
      </c>
      <c r="U17" s="17">
        <v>138908.19522933045</v>
      </c>
    </row>
    <row r="18" spans="1:21" x14ac:dyDescent="0.3">
      <c r="A18" s="310" t="s">
        <v>197</v>
      </c>
      <c r="B18" s="314" t="s">
        <v>211</v>
      </c>
      <c r="C18" s="314">
        <v>17</v>
      </c>
      <c r="D18" s="314">
        <f>VLOOKUP($B18,codage_BD!$B:$D,3,0)</f>
        <v>2</v>
      </c>
      <c r="E18" s="314">
        <f>VLOOKUP($B18,codage_BD!$B:$D,2,0)</f>
        <v>2</v>
      </c>
      <c r="F18" s="314" t="str">
        <f t="shared" si="0"/>
        <v>BAZEGA</v>
      </c>
      <c r="G18" s="314"/>
      <c r="H18" s="314">
        <v>2020</v>
      </c>
      <c r="I18" s="314">
        <v>1</v>
      </c>
      <c r="J18" s="314">
        <v>1</v>
      </c>
      <c r="K18" s="314">
        <v>1</v>
      </c>
      <c r="L18" s="73"/>
      <c r="M18" s="73"/>
      <c r="N18" s="35">
        <v>2702.5979104726443</v>
      </c>
      <c r="O18" s="35">
        <v>17361.620909883419</v>
      </c>
      <c r="P18" s="35">
        <v>36.218311688492818</v>
      </c>
      <c r="Q18" s="35">
        <v>129.67984899957267</v>
      </c>
      <c r="R18" s="35">
        <v>0</v>
      </c>
      <c r="S18" s="35">
        <v>6679.1826949696524</v>
      </c>
      <c r="T18" s="35">
        <v>10407.081211560089</v>
      </c>
      <c r="U18" s="44">
        <v>37316.380887573869</v>
      </c>
    </row>
    <row r="19" spans="1:21" x14ac:dyDescent="0.3">
      <c r="A19" s="310" t="s">
        <v>26</v>
      </c>
      <c r="B19" s="314" t="s">
        <v>225</v>
      </c>
      <c r="C19" s="314">
        <v>18</v>
      </c>
      <c r="D19" s="314">
        <f>VLOOKUP($B19,codage_BD!$B:$D,3,0)</f>
        <v>2</v>
      </c>
      <c r="E19" s="314">
        <f>VLOOKUP($B19,codage_BD!$B:$D,2,0)</f>
        <v>16</v>
      </c>
      <c r="F19" s="314" t="str">
        <f t="shared" si="0"/>
        <v>NAHOURI</v>
      </c>
      <c r="G19" s="314"/>
      <c r="H19" s="314">
        <v>2020</v>
      </c>
      <c r="I19" s="314">
        <v>1</v>
      </c>
      <c r="J19" s="314">
        <v>1</v>
      </c>
      <c r="K19" s="314">
        <v>1</v>
      </c>
      <c r="L19" s="73"/>
      <c r="M19" s="73"/>
      <c r="N19" s="35">
        <v>4342.8782158632976</v>
      </c>
      <c r="O19" s="35">
        <v>25247.284583160672</v>
      </c>
      <c r="P19" s="35">
        <v>5015.6130604714981</v>
      </c>
      <c r="Q19" s="35">
        <v>581.26434052839966</v>
      </c>
      <c r="R19" s="35">
        <v>0</v>
      </c>
      <c r="S19" s="35">
        <v>1786.4708162604995</v>
      </c>
      <c r="T19" s="35">
        <v>11806.639211904097</v>
      </c>
      <c r="U19" s="44">
        <v>48780.15022818846</v>
      </c>
    </row>
    <row r="20" spans="1:21" x14ac:dyDescent="0.3">
      <c r="A20" s="310" t="s">
        <v>27</v>
      </c>
      <c r="B20" s="314" t="s">
        <v>239</v>
      </c>
      <c r="C20" s="314">
        <v>19</v>
      </c>
      <c r="D20" s="314">
        <f>VLOOKUP($B20,codage_BD!$B:$D,3,0)</f>
        <v>2</v>
      </c>
      <c r="E20" s="314">
        <f>VLOOKUP($B20,codage_BD!$B:$D,2,0)</f>
        <v>30</v>
      </c>
      <c r="F20" s="314" t="str">
        <f t="shared" si="0"/>
        <v>ZOUNDWEOGO</v>
      </c>
      <c r="G20" s="314"/>
      <c r="H20" s="314">
        <v>2020</v>
      </c>
      <c r="I20" s="314">
        <v>1</v>
      </c>
      <c r="J20" s="314">
        <v>1</v>
      </c>
      <c r="K20" s="314">
        <v>1</v>
      </c>
      <c r="L20" s="73"/>
      <c r="M20" s="73"/>
      <c r="N20" s="35">
        <v>11384.931557910608</v>
      </c>
      <c r="O20" s="35">
        <v>16978.023562128172</v>
      </c>
      <c r="P20" s="35">
        <v>4783.2160076490936</v>
      </c>
      <c r="Q20" s="35">
        <v>266.41494550319999</v>
      </c>
      <c r="R20" s="35">
        <v>0</v>
      </c>
      <c r="S20" s="35">
        <v>7993.2227647238033</v>
      </c>
      <c r="T20" s="35">
        <v>11405.855275653212</v>
      </c>
      <c r="U20" s="44">
        <v>52811.664113568084</v>
      </c>
    </row>
    <row r="21" spans="1:21" x14ac:dyDescent="0.3">
      <c r="A21" s="303" t="s">
        <v>101</v>
      </c>
      <c r="B21" s="314" t="s">
        <v>85</v>
      </c>
      <c r="C21" s="314">
        <v>20</v>
      </c>
      <c r="D21" s="314">
        <f>VLOOKUP($B21,codage_BD!$B:$D,3,0)</f>
        <v>1</v>
      </c>
      <c r="E21" s="314">
        <f>VLOOKUP($B21,codage_BD!$B:$D,2,0)</f>
        <v>57</v>
      </c>
      <c r="F21" s="314" t="str">
        <f t="shared" si="0"/>
        <v>SAHEL</v>
      </c>
      <c r="G21" s="314"/>
      <c r="H21" s="314">
        <v>2020</v>
      </c>
      <c r="I21" s="314">
        <v>1</v>
      </c>
      <c r="J21" s="314">
        <v>1</v>
      </c>
      <c r="K21" s="314">
        <v>1</v>
      </c>
      <c r="L21" s="73"/>
      <c r="M21" s="73"/>
      <c r="N21" s="4">
        <v>105470.3476266795</v>
      </c>
      <c r="O21" s="5">
        <v>5320.1998874883066</v>
      </c>
      <c r="P21" s="6">
        <v>0</v>
      </c>
      <c r="Q21" s="6">
        <v>0</v>
      </c>
      <c r="R21" s="6">
        <v>0</v>
      </c>
      <c r="S21" s="5">
        <v>32795.844486140144</v>
      </c>
      <c r="T21" s="5">
        <v>0</v>
      </c>
      <c r="U21" s="17">
        <v>143586.39200030797</v>
      </c>
    </row>
    <row r="22" spans="1:21" x14ac:dyDescent="0.3">
      <c r="A22" s="310" t="s">
        <v>28</v>
      </c>
      <c r="B22" s="314" t="s">
        <v>228</v>
      </c>
      <c r="C22" s="314">
        <v>21</v>
      </c>
      <c r="D22" s="314">
        <f>VLOOKUP($B22,codage_BD!$B:$D,3,0)</f>
        <v>2</v>
      </c>
      <c r="E22" s="314">
        <f>VLOOKUP($B22,codage_BD!$B:$D,2,0)</f>
        <v>19</v>
      </c>
      <c r="F22" s="314" t="str">
        <f t="shared" si="0"/>
        <v>OUDALAN</v>
      </c>
      <c r="G22" s="314"/>
      <c r="H22" s="314">
        <v>2020</v>
      </c>
      <c r="I22" s="314">
        <v>1</v>
      </c>
      <c r="J22" s="314">
        <v>1</v>
      </c>
      <c r="K22" s="314">
        <v>1</v>
      </c>
      <c r="L22" s="73"/>
      <c r="M22" s="73"/>
      <c r="N22" s="35">
        <v>21805.22106003957</v>
      </c>
      <c r="O22" s="35">
        <v>425.66486580508729</v>
      </c>
      <c r="P22" s="35">
        <v>0</v>
      </c>
      <c r="Q22" s="35">
        <v>0</v>
      </c>
      <c r="R22" s="35">
        <v>0</v>
      </c>
      <c r="S22" s="35">
        <v>1972.3235806831833</v>
      </c>
      <c r="T22" s="35">
        <v>0</v>
      </c>
      <c r="U22" s="44">
        <v>24203.209506527841</v>
      </c>
    </row>
    <row r="23" spans="1:21" x14ac:dyDescent="0.3">
      <c r="A23" s="310" t="s">
        <v>192</v>
      </c>
      <c r="B23" s="314" t="s">
        <v>233</v>
      </c>
      <c r="C23" s="314">
        <v>22</v>
      </c>
      <c r="D23" s="314">
        <f>VLOOKUP($B23,codage_BD!$B:$D,3,0)</f>
        <v>2</v>
      </c>
      <c r="E23" s="314">
        <f>VLOOKUP($B23,codage_BD!$B:$D,2,0)</f>
        <v>24</v>
      </c>
      <c r="F23" s="314" t="str">
        <f t="shared" si="0"/>
        <v>SENO</v>
      </c>
      <c r="G23" s="314"/>
      <c r="H23" s="314">
        <v>2020</v>
      </c>
      <c r="I23" s="314">
        <v>1</v>
      </c>
      <c r="J23" s="314">
        <v>1</v>
      </c>
      <c r="K23" s="314">
        <v>1</v>
      </c>
      <c r="L23" s="73"/>
      <c r="M23" s="73"/>
      <c r="N23" s="35">
        <v>14916.430174063098</v>
      </c>
      <c r="O23" s="35">
        <v>181.83572569570001</v>
      </c>
      <c r="P23" s="35">
        <v>0</v>
      </c>
      <c r="Q23" s="35">
        <v>0</v>
      </c>
      <c r="R23" s="35">
        <v>0</v>
      </c>
      <c r="S23" s="35">
        <v>7071.6825053464972</v>
      </c>
      <c r="T23" s="35">
        <v>0</v>
      </c>
      <c r="U23" s="44">
        <v>22169.948405105297</v>
      </c>
    </row>
    <row r="24" spans="1:21" x14ac:dyDescent="0.3">
      <c r="A24" s="310" t="s">
        <v>30</v>
      </c>
      <c r="B24" s="314" t="s">
        <v>235</v>
      </c>
      <c r="C24" s="314">
        <v>23</v>
      </c>
      <c r="D24" s="314">
        <f>VLOOKUP($B24,codage_BD!$B:$D,3,0)</f>
        <v>2</v>
      </c>
      <c r="E24" s="314">
        <f>VLOOKUP($B24,codage_BD!$B:$D,2,0)</f>
        <v>26</v>
      </c>
      <c r="F24" s="314" t="str">
        <f t="shared" si="0"/>
        <v>SOUM</v>
      </c>
      <c r="G24" s="314"/>
      <c r="H24" s="314">
        <v>2020</v>
      </c>
      <c r="I24" s="314">
        <v>1</v>
      </c>
      <c r="J24" s="314">
        <v>1</v>
      </c>
      <c r="K24" s="314">
        <v>1</v>
      </c>
      <c r="L24" s="73"/>
      <c r="M24" s="73"/>
      <c r="N24" s="35">
        <v>58325.935583880833</v>
      </c>
      <c r="O24" s="35">
        <v>883.7245420300186</v>
      </c>
      <c r="P24" s="35">
        <v>0</v>
      </c>
      <c r="Q24" s="35">
        <v>0</v>
      </c>
      <c r="R24" s="35">
        <v>0</v>
      </c>
      <c r="S24" s="35">
        <v>593.46180027184653</v>
      </c>
      <c r="T24" s="35">
        <v>0</v>
      </c>
      <c r="U24" s="44">
        <v>59803.121926182699</v>
      </c>
    </row>
    <row r="25" spans="1:21" x14ac:dyDescent="0.3">
      <c r="A25" s="310" t="s">
        <v>31</v>
      </c>
      <c r="B25" s="314" t="s">
        <v>252</v>
      </c>
      <c r="C25" s="314">
        <v>24</v>
      </c>
      <c r="D25" s="314">
        <f>VLOOKUP($B25,codage_BD!$B:$D,3,0)</f>
        <v>2</v>
      </c>
      <c r="E25" s="314">
        <f>VLOOKUP($B25,codage_BD!$B:$D,2,0)</f>
        <v>43</v>
      </c>
      <c r="F25" s="314" t="str">
        <f t="shared" si="0"/>
        <v>YAGHA</v>
      </c>
      <c r="G25" s="314"/>
      <c r="H25" s="314">
        <v>2020</v>
      </c>
      <c r="I25" s="314">
        <v>1</v>
      </c>
      <c r="J25" s="314">
        <v>1</v>
      </c>
      <c r="K25" s="314">
        <v>1</v>
      </c>
      <c r="L25" s="73"/>
      <c r="M25" s="73"/>
      <c r="N25" s="35">
        <v>10422.760808696001</v>
      </c>
      <c r="O25" s="35">
        <v>3828.9747539575001</v>
      </c>
      <c r="P25" s="35">
        <v>0</v>
      </c>
      <c r="Q25" s="35">
        <v>0</v>
      </c>
      <c r="R25" s="35">
        <v>0</v>
      </c>
      <c r="S25" s="35">
        <v>23158.376599838619</v>
      </c>
      <c r="T25" s="35">
        <v>0</v>
      </c>
      <c r="U25" s="44">
        <v>37410.112162492122</v>
      </c>
    </row>
    <row r="26" spans="1:21" x14ac:dyDescent="0.3">
      <c r="A26" s="303" t="s">
        <v>100</v>
      </c>
      <c r="B26" s="314" t="s">
        <v>84</v>
      </c>
      <c r="C26" s="314">
        <v>25</v>
      </c>
      <c r="D26" s="314">
        <f>VLOOKUP($B26,codage_BD!$B:$D,3,0)</f>
        <v>1</v>
      </c>
      <c r="E26" s="314">
        <f>VLOOKUP($B26,codage_BD!$B:$D,2,0)</f>
        <v>46</v>
      </c>
      <c r="F26" s="314" t="str">
        <f t="shared" si="0"/>
        <v>BOUCLE DU MOUHOUN</v>
      </c>
      <c r="G26" s="314"/>
      <c r="H26" s="314">
        <v>2020</v>
      </c>
      <c r="I26" s="314">
        <v>1</v>
      </c>
      <c r="J26" s="314">
        <v>1</v>
      </c>
      <c r="K26" s="314">
        <v>1</v>
      </c>
      <c r="L26" s="73"/>
      <c r="M26" s="73"/>
      <c r="N26" s="4">
        <v>243540.78534110601</v>
      </c>
      <c r="O26" s="5">
        <v>139401.98695642559</v>
      </c>
      <c r="P26" s="6">
        <v>17521.416810324936</v>
      </c>
      <c r="Q26" s="6">
        <v>1676.8028953712255</v>
      </c>
      <c r="R26" s="6">
        <v>12293.824312034596</v>
      </c>
      <c r="S26" s="5">
        <v>161293.09063405028</v>
      </c>
      <c r="T26" s="5">
        <v>34456.85694878611</v>
      </c>
      <c r="U26" s="17">
        <v>610184.76389809872</v>
      </c>
    </row>
    <row r="27" spans="1:21" x14ac:dyDescent="0.3">
      <c r="A27" s="310" t="s">
        <v>32</v>
      </c>
      <c r="B27" s="314" t="s">
        <v>222</v>
      </c>
      <c r="C27" s="314">
        <v>26</v>
      </c>
      <c r="D27" s="314">
        <f>VLOOKUP($B27,codage_BD!$B:$D,3,0)</f>
        <v>2</v>
      </c>
      <c r="E27" s="314">
        <f>VLOOKUP($B27,codage_BD!$B:$D,2,0)</f>
        <v>13</v>
      </c>
      <c r="F27" s="314" t="str">
        <f t="shared" si="0"/>
        <v>KOSSI</v>
      </c>
      <c r="G27" s="314"/>
      <c r="H27" s="314">
        <v>2020</v>
      </c>
      <c r="I27" s="314">
        <v>1</v>
      </c>
      <c r="J27" s="314">
        <v>1</v>
      </c>
      <c r="K27" s="314">
        <v>1</v>
      </c>
      <c r="L27" s="73"/>
      <c r="M27" s="73"/>
      <c r="N27" s="35">
        <v>96076.038903553315</v>
      </c>
      <c r="O27" s="35">
        <v>8717.9460139164912</v>
      </c>
      <c r="P27" s="35">
        <v>1262.9597607925</v>
      </c>
      <c r="Q27" s="35">
        <v>134.78394449020001</v>
      </c>
      <c r="R27" s="35">
        <v>12286.668076745596</v>
      </c>
      <c r="S27" s="35">
        <v>27788.158388688295</v>
      </c>
      <c r="T27" s="35">
        <v>6087.3693978578003</v>
      </c>
      <c r="U27" s="44">
        <v>152353.92448604421</v>
      </c>
    </row>
    <row r="28" spans="1:21" x14ac:dyDescent="0.3">
      <c r="A28" s="310" t="s">
        <v>33</v>
      </c>
      <c r="B28" s="314" t="s">
        <v>224</v>
      </c>
      <c r="C28" s="314">
        <v>27</v>
      </c>
      <c r="D28" s="314">
        <f>VLOOKUP($B28,codage_BD!$B:$D,3,0)</f>
        <v>2</v>
      </c>
      <c r="E28" s="314">
        <f>VLOOKUP($B28,codage_BD!$B:$D,2,0)</f>
        <v>15</v>
      </c>
      <c r="F28" s="314" t="str">
        <f t="shared" si="0"/>
        <v>MOUHOUN</v>
      </c>
      <c r="G28" s="314"/>
      <c r="H28" s="314">
        <v>2020</v>
      </c>
      <c r="I28" s="314">
        <v>1</v>
      </c>
      <c r="J28" s="314">
        <v>1</v>
      </c>
      <c r="K28" s="314">
        <v>1</v>
      </c>
      <c r="L28" s="73"/>
      <c r="M28" s="73"/>
      <c r="N28" s="35">
        <v>53998.098297688804</v>
      </c>
      <c r="O28" s="35">
        <v>40832.731847477837</v>
      </c>
      <c r="P28" s="35">
        <v>5042.3706768978336</v>
      </c>
      <c r="Q28" s="35">
        <v>457.25888973872532</v>
      </c>
      <c r="R28" s="35">
        <v>7.1562352890000014</v>
      </c>
      <c r="S28" s="35">
        <v>56962.258565560012</v>
      </c>
      <c r="T28" s="35">
        <v>10367.535061650202</v>
      </c>
      <c r="U28" s="44">
        <v>167667.40957430244</v>
      </c>
    </row>
    <row r="29" spans="1:21" x14ac:dyDescent="0.3">
      <c r="A29" s="310" t="s">
        <v>34</v>
      </c>
      <c r="B29" s="314" t="s">
        <v>236</v>
      </c>
      <c r="C29" s="314">
        <v>28</v>
      </c>
      <c r="D29" s="314">
        <f>VLOOKUP($B29,codage_BD!$B:$D,3,0)</f>
        <v>2</v>
      </c>
      <c r="E29" s="314">
        <f>VLOOKUP($B29,codage_BD!$B:$D,2,0)</f>
        <v>27</v>
      </c>
      <c r="F29" s="314" t="str">
        <f t="shared" si="0"/>
        <v>SOUROU</v>
      </c>
      <c r="G29" s="314"/>
      <c r="H29" s="314">
        <v>2020</v>
      </c>
      <c r="I29" s="314">
        <v>1</v>
      </c>
      <c r="J29" s="314">
        <v>1</v>
      </c>
      <c r="K29" s="314">
        <v>1</v>
      </c>
      <c r="L29" s="73"/>
      <c r="M29" s="73"/>
      <c r="N29" s="35">
        <v>3297.3264375838994</v>
      </c>
      <c r="O29" s="35">
        <v>11478.8057166616</v>
      </c>
      <c r="P29" s="35">
        <v>2833.7728028053989</v>
      </c>
      <c r="Q29" s="35">
        <v>948.04429459740015</v>
      </c>
      <c r="R29" s="35">
        <v>0</v>
      </c>
      <c r="S29" s="35">
        <v>4059.8557501597006</v>
      </c>
      <c r="T29" s="35">
        <v>0</v>
      </c>
      <c r="U29" s="44">
        <v>22617.805001807996</v>
      </c>
    </row>
    <row r="30" spans="1:21" x14ac:dyDescent="0.3">
      <c r="A30" s="311" t="s">
        <v>193</v>
      </c>
      <c r="B30" s="314" t="s">
        <v>240</v>
      </c>
      <c r="C30" s="314">
        <v>29</v>
      </c>
      <c r="D30" s="314">
        <f>VLOOKUP($B30,codage_BD!$B:$D,3,0)</f>
        <v>2</v>
      </c>
      <c r="E30" s="314">
        <f>VLOOKUP($B30,codage_BD!$B:$D,2,0)</f>
        <v>31</v>
      </c>
      <c r="F30" s="314" t="str">
        <f t="shared" si="0"/>
        <v>BALE</v>
      </c>
      <c r="G30" s="314"/>
      <c r="H30" s="314">
        <v>2020</v>
      </c>
      <c r="I30" s="314">
        <v>1</v>
      </c>
      <c r="J30" s="314">
        <v>1</v>
      </c>
      <c r="K30" s="314">
        <v>1</v>
      </c>
      <c r="L30" s="73"/>
      <c r="M30" s="73"/>
      <c r="N30" s="35">
        <v>16322.035375561505</v>
      </c>
      <c r="O30" s="35">
        <v>37457.448960305788</v>
      </c>
      <c r="P30" s="35">
        <v>1641.3933672809999</v>
      </c>
      <c r="Q30" s="35">
        <v>72.007631132299991</v>
      </c>
      <c r="R30" s="35">
        <v>0</v>
      </c>
      <c r="S30" s="35">
        <v>20276.882149723311</v>
      </c>
      <c r="T30" s="35">
        <v>6425.1116358387035</v>
      </c>
      <c r="U30" s="44">
        <v>82194.879119842619</v>
      </c>
    </row>
    <row r="31" spans="1:21" x14ac:dyDescent="0.3">
      <c r="A31" s="310" t="s">
        <v>36</v>
      </c>
      <c r="B31" s="314" t="s">
        <v>241</v>
      </c>
      <c r="C31" s="314">
        <v>30</v>
      </c>
      <c r="D31" s="314">
        <f>VLOOKUP($B31,codage_BD!$B:$D,3,0)</f>
        <v>2</v>
      </c>
      <c r="E31" s="314">
        <f>VLOOKUP($B31,codage_BD!$B:$D,2,0)</f>
        <v>32</v>
      </c>
      <c r="F31" s="314" t="str">
        <f t="shared" si="0"/>
        <v>BANWA</v>
      </c>
      <c r="G31" s="314"/>
      <c r="H31" s="314">
        <v>2020</v>
      </c>
      <c r="I31" s="314">
        <v>1</v>
      </c>
      <c r="J31" s="314">
        <v>1</v>
      </c>
      <c r="K31" s="314">
        <v>1</v>
      </c>
      <c r="L31" s="73"/>
      <c r="M31" s="73"/>
      <c r="N31" s="35">
        <v>42600.251047972582</v>
      </c>
      <c r="O31" s="35">
        <v>35217.018250872163</v>
      </c>
      <c r="P31" s="35">
        <v>6100.1294056707011</v>
      </c>
      <c r="Q31" s="35">
        <v>0</v>
      </c>
      <c r="R31" s="35">
        <v>0</v>
      </c>
      <c r="S31" s="35">
        <v>32221.303720514974</v>
      </c>
      <c r="T31" s="35">
        <v>8229.7270496395995</v>
      </c>
      <c r="U31" s="44">
        <v>124368.42947467</v>
      </c>
    </row>
    <row r="32" spans="1:21" x14ac:dyDescent="0.3">
      <c r="A32" s="310" t="s">
        <v>37</v>
      </c>
      <c r="B32" s="314" t="s">
        <v>249</v>
      </c>
      <c r="C32" s="314">
        <v>31</v>
      </c>
      <c r="D32" s="314">
        <f>VLOOKUP($B32,codage_BD!$B:$D,3,0)</f>
        <v>2</v>
      </c>
      <c r="E32" s="314">
        <f>VLOOKUP($B32,codage_BD!$B:$D,2,0)</f>
        <v>40</v>
      </c>
      <c r="F32" s="314" t="str">
        <f t="shared" si="0"/>
        <v>NAYALA</v>
      </c>
      <c r="G32" s="314"/>
      <c r="H32" s="314">
        <v>2020</v>
      </c>
      <c r="I32" s="314">
        <v>1</v>
      </c>
      <c r="J32" s="314">
        <v>1</v>
      </c>
      <c r="K32" s="314">
        <v>1</v>
      </c>
      <c r="L32" s="73"/>
      <c r="M32" s="73"/>
      <c r="N32" s="35">
        <v>31247.035278745912</v>
      </c>
      <c r="O32" s="35">
        <v>5698.0361671917017</v>
      </c>
      <c r="P32" s="35">
        <v>640.79079687749982</v>
      </c>
      <c r="Q32" s="35">
        <v>64.708135412599972</v>
      </c>
      <c r="R32" s="35">
        <v>0</v>
      </c>
      <c r="S32" s="35">
        <v>19984.632059404012</v>
      </c>
      <c r="T32" s="35">
        <v>3347.1138037997998</v>
      </c>
      <c r="U32" s="44">
        <v>60982.31624143153</v>
      </c>
    </row>
    <row r="33" spans="1:21" x14ac:dyDescent="0.3">
      <c r="A33" s="303" t="s">
        <v>99</v>
      </c>
      <c r="B33" s="314" t="s">
        <v>83</v>
      </c>
      <c r="C33" s="314">
        <v>32</v>
      </c>
      <c r="D33" s="314">
        <f>VLOOKUP($B33,codage_BD!$B:$D,3,0)</f>
        <v>1</v>
      </c>
      <c r="E33" s="314">
        <f>VLOOKUP($B33,codage_BD!$B:$D,2,0)</f>
        <v>53</v>
      </c>
      <c r="F33" s="314" t="str">
        <f t="shared" si="0"/>
        <v>EST</v>
      </c>
      <c r="G33" s="314"/>
      <c r="H33" s="314">
        <v>2020</v>
      </c>
      <c r="I33" s="314">
        <v>1</v>
      </c>
      <c r="J33" s="314">
        <v>1</v>
      </c>
      <c r="K33" s="314">
        <v>1</v>
      </c>
      <c r="L33" s="73"/>
      <c r="M33" s="73"/>
      <c r="N33" s="4">
        <v>36066.897706913012</v>
      </c>
      <c r="O33" s="5">
        <v>49147.082978080442</v>
      </c>
      <c r="P33" s="6">
        <v>24345.573053791297</v>
      </c>
      <c r="Q33" s="6">
        <v>715.59374349498592</v>
      </c>
      <c r="R33" s="6">
        <v>0</v>
      </c>
      <c r="S33" s="5">
        <v>91806.947936331853</v>
      </c>
      <c r="T33" s="5">
        <v>12943.107355208371</v>
      </c>
      <c r="U33" s="17">
        <v>215025.20277381997</v>
      </c>
    </row>
    <row r="34" spans="1:21" x14ac:dyDescent="0.3">
      <c r="A34" s="310" t="s">
        <v>38</v>
      </c>
      <c r="B34" s="314" t="s">
        <v>217</v>
      </c>
      <c r="C34" s="314">
        <v>33</v>
      </c>
      <c r="D34" s="314">
        <f>VLOOKUP($B34,codage_BD!$B:$D,3,0)</f>
        <v>2</v>
      </c>
      <c r="E34" s="314">
        <f>VLOOKUP($B34,codage_BD!$B:$D,2,0)</f>
        <v>8</v>
      </c>
      <c r="F34" s="314" t="str">
        <f t="shared" si="0"/>
        <v>GNAGNA</v>
      </c>
      <c r="G34" s="314"/>
      <c r="H34" s="314">
        <v>2020</v>
      </c>
      <c r="I34" s="314">
        <v>1</v>
      </c>
      <c r="J34" s="314">
        <v>1</v>
      </c>
      <c r="K34" s="314">
        <v>1</v>
      </c>
      <c r="L34" s="73"/>
      <c r="M34" s="73"/>
      <c r="N34" s="35">
        <v>17016.933192035016</v>
      </c>
      <c r="O34" s="35">
        <v>5114.1682778291997</v>
      </c>
      <c r="P34" s="35">
        <v>148.23930991500001</v>
      </c>
      <c r="Q34" s="35">
        <v>0</v>
      </c>
      <c r="R34" s="35">
        <v>0</v>
      </c>
      <c r="S34" s="35">
        <v>32275.779084021848</v>
      </c>
      <c r="T34" s="35">
        <v>735.7013640923999</v>
      </c>
      <c r="U34" s="44">
        <v>55290.821227893466</v>
      </c>
    </row>
    <row r="35" spans="1:21" x14ac:dyDescent="0.3">
      <c r="A35" s="310" t="s">
        <v>39</v>
      </c>
      <c r="B35" s="314" t="s">
        <v>218</v>
      </c>
      <c r="C35" s="314">
        <v>34</v>
      </c>
      <c r="D35" s="314">
        <f>VLOOKUP($B35,codage_BD!$B:$D,3,0)</f>
        <v>2</v>
      </c>
      <c r="E35" s="314">
        <f>VLOOKUP($B35,codage_BD!$B:$D,2,0)</f>
        <v>9</v>
      </c>
      <c r="F35" s="314" t="str">
        <f t="shared" si="0"/>
        <v>GOURMA</v>
      </c>
      <c r="G35" s="314"/>
      <c r="H35" s="314">
        <v>2020</v>
      </c>
      <c r="I35" s="314">
        <v>1</v>
      </c>
      <c r="J35" s="314">
        <v>1</v>
      </c>
      <c r="K35" s="314">
        <v>1</v>
      </c>
      <c r="L35" s="73"/>
      <c r="M35" s="73"/>
      <c r="N35" s="35">
        <v>6411.4771790865689</v>
      </c>
      <c r="O35" s="35">
        <v>9902.6212856400525</v>
      </c>
      <c r="P35" s="35">
        <v>458.11402344479757</v>
      </c>
      <c r="Q35" s="35">
        <v>49.800744345934042</v>
      </c>
      <c r="R35" s="35">
        <v>0</v>
      </c>
      <c r="S35" s="35">
        <v>22910.863390114286</v>
      </c>
      <c r="T35" s="35">
        <v>9152.2937919420165</v>
      </c>
      <c r="U35" s="44">
        <v>48885.170414573651</v>
      </c>
    </row>
    <row r="36" spans="1:21" x14ac:dyDescent="0.3">
      <c r="A36" s="310" t="s">
        <v>40</v>
      </c>
      <c r="B36" s="314" t="s">
        <v>237</v>
      </c>
      <c r="C36" s="314">
        <v>35</v>
      </c>
      <c r="D36" s="314">
        <f>VLOOKUP($B36,codage_BD!$B:$D,3,0)</f>
        <v>2</v>
      </c>
      <c r="E36" s="314">
        <f>VLOOKUP($B36,codage_BD!$B:$D,2,0)</f>
        <v>28</v>
      </c>
      <c r="F36" s="314" t="str">
        <f t="shared" si="0"/>
        <v>TAPOA</v>
      </c>
      <c r="G36" s="314"/>
      <c r="H36" s="314">
        <v>2020</v>
      </c>
      <c r="I36" s="314">
        <v>1</v>
      </c>
      <c r="J36" s="314">
        <v>1</v>
      </c>
      <c r="K36" s="314">
        <v>1</v>
      </c>
      <c r="L36" s="73"/>
      <c r="M36" s="73"/>
      <c r="N36" s="35">
        <v>10609.27355874</v>
      </c>
      <c r="O36" s="35">
        <v>22532.856099607805</v>
      </c>
      <c r="P36" s="35">
        <v>20935.6990090746</v>
      </c>
      <c r="Q36" s="35">
        <v>455.55798273470015</v>
      </c>
      <c r="R36" s="35">
        <v>0</v>
      </c>
      <c r="S36" s="35">
        <v>20739.268126710984</v>
      </c>
      <c r="T36" s="35">
        <v>653.73369403699996</v>
      </c>
      <c r="U36" s="44">
        <v>75926.388470905091</v>
      </c>
    </row>
    <row r="37" spans="1:21" x14ac:dyDescent="0.3">
      <c r="A37" s="310" t="s">
        <v>41</v>
      </c>
      <c r="B37" s="314" t="s">
        <v>243</v>
      </c>
      <c r="C37" s="314">
        <v>36</v>
      </c>
      <c r="D37" s="314">
        <f>VLOOKUP($B37,codage_BD!$B:$D,3,0)</f>
        <v>2</v>
      </c>
      <c r="E37" s="314">
        <f>VLOOKUP($B37,codage_BD!$B:$D,2,0)</f>
        <v>34</v>
      </c>
      <c r="F37" s="314" t="str">
        <f t="shared" si="0"/>
        <v>KOMANDJOARI</v>
      </c>
      <c r="G37" s="314"/>
      <c r="H37" s="314">
        <v>2020</v>
      </c>
      <c r="I37" s="314">
        <v>1</v>
      </c>
      <c r="J37" s="314">
        <v>1</v>
      </c>
      <c r="K37" s="314">
        <v>1</v>
      </c>
      <c r="L37" s="73"/>
      <c r="M37" s="73"/>
      <c r="N37" s="35">
        <v>932.6937009195002</v>
      </c>
      <c r="O37" s="35">
        <v>2816.5588674197993</v>
      </c>
      <c r="P37" s="35">
        <v>5.3931377950000003</v>
      </c>
      <c r="Q37" s="35">
        <v>0</v>
      </c>
      <c r="R37" s="35">
        <v>0</v>
      </c>
      <c r="S37" s="35">
        <v>10600.833843501307</v>
      </c>
      <c r="T37" s="35">
        <v>0</v>
      </c>
      <c r="U37" s="44">
        <v>14355.479549635606</v>
      </c>
    </row>
    <row r="38" spans="1:21" x14ac:dyDescent="0.3">
      <c r="A38" s="310" t="s">
        <v>42</v>
      </c>
      <c r="B38" s="314" t="s">
        <v>244</v>
      </c>
      <c r="C38" s="314">
        <v>37</v>
      </c>
      <c r="D38" s="314">
        <f>VLOOKUP($B38,codage_BD!$B:$D,3,0)</f>
        <v>2</v>
      </c>
      <c r="E38" s="314">
        <f>VLOOKUP($B38,codage_BD!$B:$D,2,0)</f>
        <v>35</v>
      </c>
      <c r="F38" s="314" t="str">
        <f t="shared" si="0"/>
        <v>KOMPIENGA</v>
      </c>
      <c r="G38" s="314"/>
      <c r="H38" s="314">
        <v>2020</v>
      </c>
      <c r="I38" s="314">
        <v>1</v>
      </c>
      <c r="J38" s="314">
        <v>1</v>
      </c>
      <c r="K38" s="314">
        <v>1</v>
      </c>
      <c r="L38" s="73"/>
      <c r="M38" s="73"/>
      <c r="N38" s="35">
        <v>1096.5200761319218</v>
      </c>
      <c r="O38" s="35">
        <v>8780.8784475835855</v>
      </c>
      <c r="P38" s="35">
        <v>2798.1275735619001</v>
      </c>
      <c r="Q38" s="35">
        <v>210.23501641435169</v>
      </c>
      <c r="R38" s="35">
        <v>0</v>
      </c>
      <c r="S38" s="35">
        <v>5280.2034919834332</v>
      </c>
      <c r="T38" s="35">
        <v>2401.3785051369541</v>
      </c>
      <c r="U38" s="44">
        <v>20567.343110812144</v>
      </c>
    </row>
    <row r="39" spans="1:21" x14ac:dyDescent="0.3">
      <c r="A39" s="303" t="s">
        <v>98</v>
      </c>
      <c r="B39" s="314" t="s">
        <v>207</v>
      </c>
      <c r="C39" s="314">
        <v>38</v>
      </c>
      <c r="D39" s="314">
        <f>VLOOKUP($B39,codage_BD!$B:$D,3,0)</f>
        <v>1</v>
      </c>
      <c r="E39" s="314">
        <f>VLOOKUP($B39,codage_BD!$B:$D,2,0)</f>
        <v>49</v>
      </c>
      <c r="F39" s="314" t="str">
        <f t="shared" si="0"/>
        <v>CENTRE EST</v>
      </c>
      <c r="G39" s="314"/>
      <c r="H39" s="314">
        <v>2020</v>
      </c>
      <c r="I39" s="314">
        <v>1</v>
      </c>
      <c r="J39" s="314">
        <v>1</v>
      </c>
      <c r="K39" s="314">
        <v>1</v>
      </c>
      <c r="L39" s="73"/>
      <c r="M39" s="73"/>
      <c r="N39" s="4">
        <v>21440.182243745687</v>
      </c>
      <c r="O39" s="5">
        <v>68568.249847270359</v>
      </c>
      <c r="P39" s="6">
        <v>12386.228588201606</v>
      </c>
      <c r="Q39" s="5">
        <v>1425.0624056748759</v>
      </c>
      <c r="R39" s="6">
        <v>0</v>
      </c>
      <c r="S39" s="5">
        <v>20497.562324486884</v>
      </c>
      <c r="T39" s="5">
        <v>30803.671898203138</v>
      </c>
      <c r="U39" s="17">
        <v>155120.95730758255</v>
      </c>
    </row>
    <row r="40" spans="1:21" x14ac:dyDescent="0.3">
      <c r="A40" s="310" t="s">
        <v>43</v>
      </c>
      <c r="B40" s="314" t="s">
        <v>213</v>
      </c>
      <c r="C40" s="314">
        <v>39</v>
      </c>
      <c r="D40" s="314">
        <f>VLOOKUP($B40,codage_BD!$B:$D,3,0)</f>
        <v>2</v>
      </c>
      <c r="E40" s="314">
        <f>VLOOKUP($B40,codage_BD!$B:$D,2,0)</f>
        <v>4</v>
      </c>
      <c r="F40" s="314" t="str">
        <f t="shared" si="0"/>
        <v>BOULGOU</v>
      </c>
      <c r="G40" s="314"/>
      <c r="H40" s="314">
        <v>2020</v>
      </c>
      <c r="I40" s="314">
        <v>1</v>
      </c>
      <c r="J40" s="314">
        <v>1</v>
      </c>
      <c r="K40" s="314">
        <v>1</v>
      </c>
      <c r="L40" s="73"/>
      <c r="M40" s="73"/>
      <c r="N40" s="35">
        <v>16737.476238562249</v>
      </c>
      <c r="O40" s="35">
        <v>33035.017928615162</v>
      </c>
      <c r="P40" s="35">
        <v>4819.6269053329424</v>
      </c>
      <c r="Q40" s="35">
        <v>1363.0386136813677</v>
      </c>
      <c r="R40" s="35">
        <v>0</v>
      </c>
      <c r="S40" s="35">
        <v>2475.881175868677</v>
      </c>
      <c r="T40" s="35">
        <v>19829.074569223769</v>
      </c>
      <c r="U40" s="44">
        <v>78260.115431284183</v>
      </c>
    </row>
    <row r="41" spans="1:21" x14ac:dyDescent="0.3">
      <c r="A41" s="310" t="s">
        <v>44</v>
      </c>
      <c r="B41" s="314" t="s">
        <v>223</v>
      </c>
      <c r="C41" s="314">
        <v>40</v>
      </c>
      <c r="D41" s="314">
        <f>VLOOKUP($B41,codage_BD!$B:$D,3,0)</f>
        <v>2</v>
      </c>
      <c r="E41" s="314">
        <f>VLOOKUP($B41,codage_BD!$B:$D,2,0)</f>
        <v>14</v>
      </c>
      <c r="F41" s="314" t="str">
        <f t="shared" si="0"/>
        <v>KOURITENGA</v>
      </c>
      <c r="G41" s="314"/>
      <c r="H41" s="314">
        <v>2020</v>
      </c>
      <c r="I41" s="314">
        <v>1</v>
      </c>
      <c r="J41" s="314">
        <v>1</v>
      </c>
      <c r="K41" s="314">
        <v>1</v>
      </c>
      <c r="L41" s="73"/>
      <c r="M41" s="73"/>
      <c r="N41" s="35">
        <v>727.86267549393892</v>
      </c>
      <c r="O41" s="35">
        <v>4796.7218596294879</v>
      </c>
      <c r="P41" s="35">
        <v>1594.6534558152985</v>
      </c>
      <c r="Q41" s="35">
        <v>25.85457868858855</v>
      </c>
      <c r="R41" s="35">
        <v>0</v>
      </c>
      <c r="S41" s="35">
        <v>7941.9779494551094</v>
      </c>
      <c r="T41" s="35">
        <v>6259.3908041076629</v>
      </c>
      <c r="U41" s="44">
        <v>21346.461323190088</v>
      </c>
    </row>
    <row r="42" spans="1:21" x14ac:dyDescent="0.3">
      <c r="A42" s="310" t="s">
        <v>194</v>
      </c>
      <c r="B42" s="314" t="s">
        <v>245</v>
      </c>
      <c r="C42" s="314">
        <v>41</v>
      </c>
      <c r="D42" s="314">
        <f>VLOOKUP($B42,codage_BD!$B:$D,3,0)</f>
        <v>2</v>
      </c>
      <c r="E42" s="314">
        <f>VLOOKUP($B42,codage_BD!$B:$D,2,0)</f>
        <v>36</v>
      </c>
      <c r="F42" s="314" t="str">
        <f t="shared" si="0"/>
        <v>KOULPELGO</v>
      </c>
      <c r="G42" s="314"/>
      <c r="H42" s="314">
        <v>2020</v>
      </c>
      <c r="I42" s="314">
        <v>1</v>
      </c>
      <c r="J42" s="314">
        <v>1</v>
      </c>
      <c r="K42" s="314">
        <v>1</v>
      </c>
      <c r="L42" s="73"/>
      <c r="M42" s="73"/>
      <c r="N42" s="35">
        <v>3974.8433296894987</v>
      </c>
      <c r="O42" s="35">
        <v>30736.510059025703</v>
      </c>
      <c r="P42" s="35">
        <v>5971.9482270533645</v>
      </c>
      <c r="Q42" s="35">
        <v>36.16921330491963</v>
      </c>
      <c r="R42" s="35">
        <v>0</v>
      </c>
      <c r="S42" s="35">
        <v>10079.703199163097</v>
      </c>
      <c r="T42" s="35">
        <v>4715.2065248717026</v>
      </c>
      <c r="U42" s="44">
        <v>55514.380553108283</v>
      </c>
    </row>
    <row r="43" spans="1:21" x14ac:dyDescent="0.3">
      <c r="A43" s="303" t="s">
        <v>97</v>
      </c>
      <c r="B43" s="314" t="s">
        <v>81</v>
      </c>
      <c r="C43" s="314">
        <v>42</v>
      </c>
      <c r="D43" s="314">
        <f>VLOOKUP($B43,codage_BD!$B:$D,3,0)</f>
        <v>1</v>
      </c>
      <c r="E43" s="314">
        <f>VLOOKUP($B43,codage_BD!$B:$D,2,0)</f>
        <v>55</v>
      </c>
      <c r="F43" s="314" t="str">
        <f t="shared" si="0"/>
        <v>NORD</v>
      </c>
      <c r="G43" s="314"/>
      <c r="H43" s="314">
        <v>2020</v>
      </c>
      <c r="I43" s="314">
        <v>1</v>
      </c>
      <c r="J43" s="314">
        <v>1</v>
      </c>
      <c r="K43" s="314">
        <v>1</v>
      </c>
      <c r="L43" s="73"/>
      <c r="M43" s="73"/>
      <c r="N43" s="4">
        <v>10548.441855013309</v>
      </c>
      <c r="O43" s="5">
        <v>22768.292470690045</v>
      </c>
      <c r="P43" s="6">
        <v>1486.3744586169826</v>
      </c>
      <c r="Q43" s="6">
        <v>15.76370863505181</v>
      </c>
      <c r="R43" s="6">
        <v>224.62402834447531</v>
      </c>
      <c r="S43" s="5">
        <v>16968.578835160846</v>
      </c>
      <c r="T43" s="5">
        <v>795.15548283290002</v>
      </c>
      <c r="U43" s="17">
        <v>52807.230839293617</v>
      </c>
    </row>
    <row r="44" spans="1:21" x14ac:dyDescent="0.3">
      <c r="A44" s="310" t="s">
        <v>190</v>
      </c>
      <c r="B44" s="314" t="s">
        <v>229</v>
      </c>
      <c r="C44" s="314">
        <v>43</v>
      </c>
      <c r="D44" s="314">
        <f>VLOOKUP($B44,codage_BD!$B:$D,3,0)</f>
        <v>2</v>
      </c>
      <c r="E44" s="314">
        <f>VLOOKUP($B44,codage_BD!$B:$D,2,0)</f>
        <v>20</v>
      </c>
      <c r="F44" s="314" t="str">
        <f t="shared" si="0"/>
        <v>PASSORE</v>
      </c>
      <c r="G44" s="314"/>
      <c r="H44" s="314">
        <v>2020</v>
      </c>
      <c r="I44" s="314">
        <v>1</v>
      </c>
      <c r="J44" s="314">
        <v>1</v>
      </c>
      <c r="K44" s="314">
        <v>1</v>
      </c>
      <c r="L44" s="73"/>
      <c r="M44" s="73"/>
      <c r="N44" s="35">
        <v>3622.5206193535</v>
      </c>
      <c r="O44" s="35">
        <v>5127.7030839931995</v>
      </c>
      <c r="P44" s="35">
        <v>247.47172036679999</v>
      </c>
      <c r="Q44" s="35">
        <v>0</v>
      </c>
      <c r="R44" s="35">
        <v>0</v>
      </c>
      <c r="S44" s="35">
        <v>9112.0935282395985</v>
      </c>
      <c r="T44" s="35">
        <v>281.16231398809998</v>
      </c>
      <c r="U44" s="44">
        <v>18390.951265941199</v>
      </c>
    </row>
    <row r="45" spans="1:21" x14ac:dyDescent="0.3">
      <c r="A45" s="310" t="s">
        <v>47</v>
      </c>
      <c r="B45" s="314" t="s">
        <v>238</v>
      </c>
      <c r="C45" s="314">
        <v>44</v>
      </c>
      <c r="D45" s="314">
        <f>VLOOKUP($B45,codage_BD!$B:$D,3,0)</f>
        <v>2</v>
      </c>
      <c r="E45" s="314">
        <f>VLOOKUP($B45,codage_BD!$B:$D,2,0)</f>
        <v>29</v>
      </c>
      <c r="F45" s="314" t="str">
        <f t="shared" si="0"/>
        <v>YATENGA</v>
      </c>
      <c r="G45" s="314"/>
      <c r="H45" s="314">
        <v>2020</v>
      </c>
      <c r="I45" s="314">
        <v>1</v>
      </c>
      <c r="J45" s="314">
        <v>1</v>
      </c>
      <c r="K45" s="314">
        <v>1</v>
      </c>
      <c r="L45" s="73"/>
      <c r="M45" s="73"/>
      <c r="N45" s="35">
        <v>5041.9885310785003</v>
      </c>
      <c r="O45" s="35">
        <v>5608.2128795629978</v>
      </c>
      <c r="P45" s="35">
        <v>885.73993869718629</v>
      </c>
      <c r="Q45" s="35">
        <v>0</v>
      </c>
      <c r="R45" s="35">
        <v>45.939429307699989</v>
      </c>
      <c r="S45" s="35">
        <v>6378.6730547263014</v>
      </c>
      <c r="T45" s="35">
        <v>513.99316884480004</v>
      </c>
      <c r="U45" s="44">
        <v>18474.547002217489</v>
      </c>
    </row>
    <row r="46" spans="1:21" x14ac:dyDescent="0.3">
      <c r="A46" s="310" t="s">
        <v>48</v>
      </c>
      <c r="B46" s="314" t="s">
        <v>248</v>
      </c>
      <c r="C46" s="314">
        <v>45</v>
      </c>
      <c r="D46" s="314">
        <f>VLOOKUP($B46,codage_BD!$B:$D,3,0)</f>
        <v>2</v>
      </c>
      <c r="E46" s="314">
        <f>VLOOKUP($B46,codage_BD!$B:$D,2,0)</f>
        <v>39</v>
      </c>
      <c r="F46" s="314" t="str">
        <f t="shared" si="0"/>
        <v>LOROUM</v>
      </c>
      <c r="G46" s="314"/>
      <c r="H46" s="314">
        <v>2020</v>
      </c>
      <c r="I46" s="314">
        <v>1</v>
      </c>
      <c r="J46" s="314">
        <v>1</v>
      </c>
      <c r="K46" s="314">
        <v>1</v>
      </c>
      <c r="L46" s="73"/>
      <c r="M46" s="73"/>
      <c r="N46" s="35">
        <v>1299.1063952655347</v>
      </c>
      <c r="O46" s="35">
        <v>2308.4986851785179</v>
      </c>
      <c r="P46" s="35">
        <v>268.21258323546448</v>
      </c>
      <c r="Q46" s="35">
        <v>0</v>
      </c>
      <c r="R46" s="35">
        <v>178.68459903677532</v>
      </c>
      <c r="S46" s="35">
        <v>574.68957200038733</v>
      </c>
      <c r="T46" s="35">
        <v>0</v>
      </c>
      <c r="U46" s="44">
        <v>4629.1918347166802</v>
      </c>
    </row>
    <row r="47" spans="1:21" x14ac:dyDescent="0.3">
      <c r="A47" s="310" t="s">
        <v>49</v>
      </c>
      <c r="B47" s="314" t="s">
        <v>254</v>
      </c>
      <c r="C47" s="314">
        <v>46</v>
      </c>
      <c r="D47" s="314">
        <f>VLOOKUP($B47,codage_BD!$B:$D,3,0)</f>
        <v>2</v>
      </c>
      <c r="E47" s="314">
        <f>VLOOKUP($B47,codage_BD!$B:$D,2,0)</f>
        <v>45</v>
      </c>
      <c r="F47" s="314" t="str">
        <f t="shared" si="0"/>
        <v>ZONDOMA</v>
      </c>
      <c r="G47" s="314"/>
      <c r="H47" s="314">
        <v>2020</v>
      </c>
      <c r="I47" s="314">
        <v>1</v>
      </c>
      <c r="J47" s="314">
        <v>1</v>
      </c>
      <c r="K47" s="314">
        <v>1</v>
      </c>
      <c r="L47" s="73"/>
      <c r="M47" s="73"/>
      <c r="N47" s="35">
        <v>584.82630931577239</v>
      </c>
      <c r="O47" s="35">
        <v>9723.8778219553315</v>
      </c>
      <c r="P47" s="35">
        <v>84.95021631753194</v>
      </c>
      <c r="Q47" s="35">
        <v>15.76370863505181</v>
      </c>
      <c r="R47" s="35">
        <v>0</v>
      </c>
      <c r="S47" s="35">
        <v>903.12268019455792</v>
      </c>
      <c r="T47" s="35">
        <v>0</v>
      </c>
      <c r="U47" s="44">
        <v>11312.540736418245</v>
      </c>
    </row>
    <row r="48" spans="1:21" x14ac:dyDescent="0.3">
      <c r="A48" s="303" t="s">
        <v>96</v>
      </c>
      <c r="B48" s="314" t="s">
        <v>208</v>
      </c>
      <c r="C48" s="314">
        <v>47</v>
      </c>
      <c r="D48" s="314">
        <f>VLOOKUP($B48,codage_BD!$B:$D,3,0)</f>
        <v>1</v>
      </c>
      <c r="E48" s="314">
        <f>VLOOKUP($B48,codage_BD!$B:$D,2,0)</f>
        <v>58</v>
      </c>
      <c r="F48" s="314" t="str">
        <f t="shared" si="0"/>
        <v>SUD OUEST</v>
      </c>
      <c r="G48" s="314"/>
      <c r="H48" s="314">
        <v>2020</v>
      </c>
      <c r="I48" s="314">
        <v>1</v>
      </c>
      <c r="J48" s="314">
        <v>1</v>
      </c>
      <c r="K48" s="314">
        <v>1</v>
      </c>
      <c r="L48" s="73"/>
      <c r="M48" s="73"/>
      <c r="N48" s="4">
        <v>15407.380313602114</v>
      </c>
      <c r="O48" s="5">
        <v>87339.543846184257</v>
      </c>
      <c r="P48" s="6">
        <v>3246.4248001872106</v>
      </c>
      <c r="Q48" s="6">
        <v>564.21835909157107</v>
      </c>
      <c r="R48" s="6">
        <v>0</v>
      </c>
      <c r="S48" s="5">
        <v>38679.689570581519</v>
      </c>
      <c r="T48" s="5">
        <v>31433.184425099691</v>
      </c>
      <c r="U48" s="17">
        <v>176670.44131474636</v>
      </c>
    </row>
    <row r="49" spans="1:21" x14ac:dyDescent="0.3">
      <c r="A49" s="310" t="s">
        <v>50</v>
      </c>
      <c r="B49" s="314" t="s">
        <v>212</v>
      </c>
      <c r="C49" s="314">
        <v>48</v>
      </c>
      <c r="D49" s="314">
        <f>VLOOKUP($B49,codage_BD!$B:$D,3,0)</f>
        <v>2</v>
      </c>
      <c r="E49" s="314">
        <f>VLOOKUP($B49,codage_BD!$B:$D,2,0)</f>
        <v>3</v>
      </c>
      <c r="F49" s="314" t="str">
        <f t="shared" si="0"/>
        <v>BOUGOURIBA</v>
      </c>
      <c r="G49" s="314"/>
      <c r="H49" s="314">
        <v>2020</v>
      </c>
      <c r="I49" s="314">
        <v>1</v>
      </c>
      <c r="J49" s="314">
        <v>1</v>
      </c>
      <c r="K49" s="314">
        <v>1</v>
      </c>
      <c r="L49" s="73"/>
      <c r="M49" s="73"/>
      <c r="N49" s="35">
        <v>1711.3647100491994</v>
      </c>
      <c r="O49" s="35">
        <v>13874.975083312704</v>
      </c>
      <c r="P49" s="35">
        <v>208.5908952488</v>
      </c>
      <c r="Q49" s="35">
        <v>91.701519279400017</v>
      </c>
      <c r="R49" s="35">
        <v>0</v>
      </c>
      <c r="S49" s="35">
        <v>4470.9988113321997</v>
      </c>
      <c r="T49" s="35">
        <v>4460.6941603356972</v>
      </c>
      <c r="U49" s="44">
        <v>24818.325179558</v>
      </c>
    </row>
    <row r="50" spans="1:21" x14ac:dyDescent="0.3">
      <c r="A50" s="310" t="s">
        <v>51</v>
      </c>
      <c r="B50" s="314" t="s">
        <v>230</v>
      </c>
      <c r="C50" s="314">
        <v>49</v>
      </c>
      <c r="D50" s="314">
        <f>VLOOKUP($B50,codage_BD!$B:$D,3,0)</f>
        <v>2</v>
      </c>
      <c r="E50" s="314">
        <f>VLOOKUP($B50,codage_BD!$B:$D,2,0)</f>
        <v>21</v>
      </c>
      <c r="F50" s="314" t="str">
        <f t="shared" si="0"/>
        <v>PONI</v>
      </c>
      <c r="G50" s="314"/>
      <c r="H50" s="314">
        <v>2020</v>
      </c>
      <c r="I50" s="314">
        <v>1</v>
      </c>
      <c r="J50" s="314">
        <v>1</v>
      </c>
      <c r="K50" s="314">
        <v>1</v>
      </c>
      <c r="L50" s="73"/>
      <c r="M50" s="73"/>
      <c r="N50" s="35">
        <v>2007.5476458434005</v>
      </c>
      <c r="O50" s="35">
        <v>36782.956916486197</v>
      </c>
      <c r="P50" s="35">
        <v>1381.9196308851185</v>
      </c>
      <c r="Q50" s="35">
        <v>281.8862158854318</v>
      </c>
      <c r="R50" s="35">
        <v>0</v>
      </c>
      <c r="S50" s="35">
        <v>10956.264923307575</v>
      </c>
      <c r="T50" s="35">
        <v>6027.7290996092452</v>
      </c>
      <c r="U50" s="44">
        <v>57438.304432016972</v>
      </c>
    </row>
    <row r="51" spans="1:21" x14ac:dyDescent="0.3">
      <c r="A51" s="310" t="s">
        <v>52</v>
      </c>
      <c r="B51" s="314" t="s">
        <v>242</v>
      </c>
      <c r="C51" s="314">
        <v>50</v>
      </c>
      <c r="D51" s="314">
        <f>VLOOKUP($B51,codage_BD!$B:$D,3,0)</f>
        <v>2</v>
      </c>
      <c r="E51" s="314">
        <f>VLOOKUP($B51,codage_BD!$B:$D,2,0)</f>
        <v>33</v>
      </c>
      <c r="F51" s="314" t="str">
        <f t="shared" si="0"/>
        <v>IOBA</v>
      </c>
      <c r="G51" s="314"/>
      <c r="H51" s="314">
        <v>2020</v>
      </c>
      <c r="I51" s="314">
        <v>1</v>
      </c>
      <c r="J51" s="314">
        <v>1</v>
      </c>
      <c r="K51" s="314">
        <v>1</v>
      </c>
      <c r="L51" s="73"/>
      <c r="M51" s="73"/>
      <c r="N51" s="35">
        <v>8132.7943450005596</v>
      </c>
      <c r="O51" s="35">
        <v>29582.978385177001</v>
      </c>
      <c r="P51" s="35">
        <v>1125.5509169268016</v>
      </c>
      <c r="Q51" s="35">
        <v>190.63062392673922</v>
      </c>
      <c r="R51" s="35">
        <v>0</v>
      </c>
      <c r="S51" s="35">
        <v>16340.154701893887</v>
      </c>
      <c r="T51" s="35">
        <v>20473.123226891552</v>
      </c>
      <c r="U51" s="44">
        <v>75845.232199816543</v>
      </c>
    </row>
    <row r="52" spans="1:21" x14ac:dyDescent="0.3">
      <c r="A52" s="310" t="s">
        <v>53</v>
      </c>
      <c r="B52" s="314" t="s">
        <v>250</v>
      </c>
      <c r="C52" s="314">
        <v>51</v>
      </c>
      <c r="D52" s="314">
        <f>VLOOKUP($B52,codage_BD!$B:$D,3,0)</f>
        <v>2</v>
      </c>
      <c r="E52" s="314">
        <f>VLOOKUP($B52,codage_BD!$B:$D,2,0)</f>
        <v>41</v>
      </c>
      <c r="F52" s="314" t="str">
        <f t="shared" si="0"/>
        <v>NOUMBIEL</v>
      </c>
      <c r="G52" s="314"/>
      <c r="H52" s="314">
        <v>2020</v>
      </c>
      <c r="I52" s="314">
        <v>1</v>
      </c>
      <c r="J52" s="314">
        <v>1</v>
      </c>
      <c r="K52" s="314">
        <v>1</v>
      </c>
      <c r="L52" s="73"/>
      <c r="M52" s="73"/>
      <c r="N52" s="35">
        <v>3555.6736127089553</v>
      </c>
      <c r="O52" s="35">
        <v>7098.6334612083656</v>
      </c>
      <c r="P52" s="35">
        <v>530.36335712649054</v>
      </c>
      <c r="Q52" s="35">
        <v>0</v>
      </c>
      <c r="R52" s="35">
        <v>0</v>
      </c>
      <c r="S52" s="35">
        <v>6912.2711340478591</v>
      </c>
      <c r="T52" s="35">
        <v>471.63793826319545</v>
      </c>
      <c r="U52" s="44">
        <v>18568.579503354867</v>
      </c>
    </row>
    <row r="53" spans="1:21" x14ac:dyDescent="0.3">
      <c r="A53" s="303" t="s">
        <v>95</v>
      </c>
      <c r="B53" s="314" t="s">
        <v>209</v>
      </c>
      <c r="C53" s="314">
        <v>52</v>
      </c>
      <c r="D53" s="314">
        <f>VLOOKUP($B53,codage_BD!$B:$D,3,0)</f>
        <v>1</v>
      </c>
      <c r="E53" s="314">
        <f>VLOOKUP($B53,codage_BD!$B:$D,2,0)</f>
        <v>54</v>
      </c>
      <c r="F53" s="314" t="str">
        <f t="shared" si="0"/>
        <v>HAUTS BASSINS</v>
      </c>
      <c r="G53" s="314"/>
      <c r="H53" s="314">
        <v>2020</v>
      </c>
      <c r="I53" s="314">
        <v>1</v>
      </c>
      <c r="J53" s="314">
        <v>1</v>
      </c>
      <c r="K53" s="314">
        <v>1</v>
      </c>
      <c r="L53" s="73"/>
      <c r="M53" s="73"/>
      <c r="N53" s="4">
        <v>37014.649470299897</v>
      </c>
      <c r="O53" s="5">
        <v>292794.46494129521</v>
      </c>
      <c r="P53" s="6">
        <v>16993.083965972553</v>
      </c>
      <c r="Q53" s="6">
        <v>11873.047170312107</v>
      </c>
      <c r="R53" s="6">
        <v>498.55796967670005</v>
      </c>
      <c r="S53" s="5">
        <v>57502.67653034351</v>
      </c>
      <c r="T53" s="5">
        <v>30483.573804396197</v>
      </c>
      <c r="U53" s="17">
        <v>447160.05385229609</v>
      </c>
    </row>
    <row r="54" spans="1:21" x14ac:dyDescent="0.3">
      <c r="A54" s="310" t="s">
        <v>54</v>
      </c>
      <c r="B54" s="314" t="s">
        <v>219</v>
      </c>
      <c r="C54" s="314">
        <v>53</v>
      </c>
      <c r="D54" s="314">
        <f>VLOOKUP($B54,codage_BD!$B:$D,3,0)</f>
        <v>2</v>
      </c>
      <c r="E54" s="314">
        <f>VLOOKUP($B54,codage_BD!$B:$D,2,0)</f>
        <v>10</v>
      </c>
      <c r="F54" s="314" t="str">
        <f t="shared" si="0"/>
        <v>HOUET</v>
      </c>
      <c r="G54" s="314"/>
      <c r="H54" s="314">
        <v>2020</v>
      </c>
      <c r="I54" s="314">
        <v>1</v>
      </c>
      <c r="J54" s="314">
        <v>1</v>
      </c>
      <c r="K54" s="314">
        <v>1</v>
      </c>
      <c r="L54" s="73"/>
      <c r="M54" s="73"/>
      <c r="N54" s="35">
        <v>23279.7336642911</v>
      </c>
      <c r="O54" s="35">
        <v>109802.39617228672</v>
      </c>
      <c r="P54" s="35">
        <v>10763.702546945698</v>
      </c>
      <c r="Q54" s="35">
        <v>2788.4060757509997</v>
      </c>
      <c r="R54" s="35">
        <v>35.420580707499994</v>
      </c>
      <c r="S54" s="35">
        <v>22787.630717402797</v>
      </c>
      <c r="T54" s="35">
        <v>16062.416665636598</v>
      </c>
      <c r="U54" s="44">
        <v>185519.70642302139</v>
      </c>
    </row>
    <row r="55" spans="1:21" x14ac:dyDescent="0.3">
      <c r="A55" s="310" t="s">
        <v>189</v>
      </c>
      <c r="B55" s="314" t="s">
        <v>221</v>
      </c>
      <c r="C55" s="314">
        <v>54</v>
      </c>
      <c r="D55" s="314">
        <f>VLOOKUP($B55,codage_BD!$B:$D,3,0)</f>
        <v>2</v>
      </c>
      <c r="E55" s="314">
        <f>VLOOKUP($B55,codage_BD!$B:$D,2,0)</f>
        <v>12</v>
      </c>
      <c r="F55" s="314" t="str">
        <f t="shared" si="0"/>
        <v>KENEDOUGOU</v>
      </c>
      <c r="G55" s="314"/>
      <c r="H55" s="314">
        <v>2020</v>
      </c>
      <c r="I55" s="314">
        <v>1</v>
      </c>
      <c r="J55" s="314">
        <v>1</v>
      </c>
      <c r="K55" s="314">
        <v>1</v>
      </c>
      <c r="L55" s="73"/>
      <c r="M55" s="73"/>
      <c r="N55" s="35">
        <v>11506.521864135097</v>
      </c>
      <c r="O55" s="35">
        <v>96858.259076554226</v>
      </c>
      <c r="P55" s="35">
        <v>3781.777888406556</v>
      </c>
      <c r="Q55" s="35">
        <v>8121.8545749444083</v>
      </c>
      <c r="R55" s="35">
        <v>463.13738896920006</v>
      </c>
      <c r="S55" s="35">
        <v>19557.825076714409</v>
      </c>
      <c r="T55" s="35">
        <v>3868.0441111383002</v>
      </c>
      <c r="U55" s="44">
        <v>144157.41998086221</v>
      </c>
    </row>
    <row r="56" spans="1:21" x14ac:dyDescent="0.3">
      <c r="A56" s="310" t="s">
        <v>56</v>
      </c>
      <c r="B56" s="314" t="s">
        <v>251</v>
      </c>
      <c r="C56" s="314">
        <v>55</v>
      </c>
      <c r="D56" s="314">
        <f>VLOOKUP($B56,codage_BD!$B:$D,3,0)</f>
        <v>2</v>
      </c>
      <c r="E56" s="314">
        <f>VLOOKUP($B56,codage_BD!$B:$D,2,0)</f>
        <v>42</v>
      </c>
      <c r="F56" s="314" t="str">
        <f t="shared" si="0"/>
        <v>TUY</v>
      </c>
      <c r="G56" s="314"/>
      <c r="H56" s="314">
        <v>2020</v>
      </c>
      <c r="I56" s="314">
        <v>1</v>
      </c>
      <c r="J56" s="314">
        <v>1</v>
      </c>
      <c r="K56" s="314">
        <v>1</v>
      </c>
      <c r="L56" s="73"/>
      <c r="M56" s="73"/>
      <c r="N56" s="35">
        <v>2228.3939418737</v>
      </c>
      <c r="O56" s="35">
        <v>86133.809692454233</v>
      </c>
      <c r="P56" s="35">
        <v>2447.6035306203007</v>
      </c>
      <c r="Q56" s="35">
        <v>962.78651961669993</v>
      </c>
      <c r="R56" s="35">
        <v>0</v>
      </c>
      <c r="S56" s="35">
        <v>15157.220736226302</v>
      </c>
      <c r="T56" s="35">
        <v>10553.113027621301</v>
      </c>
      <c r="U56" s="44">
        <v>117482.92744841252</v>
      </c>
    </row>
    <row r="57" spans="1:21" x14ac:dyDescent="0.3">
      <c r="A57" s="303" t="s">
        <v>94</v>
      </c>
      <c r="B57" s="314" t="s">
        <v>78</v>
      </c>
      <c r="C57" s="314">
        <v>56</v>
      </c>
      <c r="D57" s="314">
        <f>VLOOKUP($B57,codage_BD!$B:$D,3,0)</f>
        <v>1</v>
      </c>
      <c r="E57" s="314">
        <f>VLOOKUP($B57,codage_BD!$B:$D,2,0)</f>
        <v>47</v>
      </c>
      <c r="F57" s="314" t="str">
        <f t="shared" si="0"/>
        <v>CASCADES</v>
      </c>
      <c r="G57" s="314"/>
      <c r="H57" s="314">
        <v>2020</v>
      </c>
      <c r="I57" s="314">
        <v>1</v>
      </c>
      <c r="J57" s="314">
        <v>1</v>
      </c>
      <c r="K57" s="314">
        <v>1</v>
      </c>
      <c r="L57" s="73"/>
      <c r="M57" s="73"/>
      <c r="N57" s="4">
        <v>5846.1984072711484</v>
      </c>
      <c r="O57" s="5">
        <v>101350.06862611543</v>
      </c>
      <c r="P57" s="6">
        <v>16231.024586785494</v>
      </c>
      <c r="Q57" s="6">
        <v>851.25603061460936</v>
      </c>
      <c r="R57" s="6">
        <v>0</v>
      </c>
      <c r="S57" s="5">
        <v>7816.7967949015483</v>
      </c>
      <c r="T57" s="5">
        <v>6423.9916438970913</v>
      </c>
      <c r="U57" s="17">
        <v>138519.33608958533</v>
      </c>
    </row>
    <row r="58" spans="1:21" x14ac:dyDescent="0.3">
      <c r="A58" s="310" t="s">
        <v>188</v>
      </c>
      <c r="B58" s="314" t="s">
        <v>215</v>
      </c>
      <c r="C58" s="314">
        <v>57</v>
      </c>
      <c r="D58" s="314">
        <f>VLOOKUP($B58,codage_BD!$B:$D,3,0)</f>
        <v>2</v>
      </c>
      <c r="E58" s="314">
        <f>VLOOKUP($B58,codage_BD!$B:$D,2,0)</f>
        <v>6</v>
      </c>
      <c r="F58" s="314" t="str">
        <f t="shared" si="0"/>
        <v>COMOE</v>
      </c>
      <c r="G58" s="314"/>
      <c r="H58" s="314">
        <v>2020</v>
      </c>
      <c r="I58" s="314">
        <v>1</v>
      </c>
      <c r="J58" s="314">
        <v>1</v>
      </c>
      <c r="K58" s="314">
        <v>1</v>
      </c>
      <c r="L58" s="73"/>
      <c r="M58" s="73"/>
      <c r="N58" s="35">
        <v>588.27665595534825</v>
      </c>
      <c r="O58" s="35">
        <v>68254.086110743592</v>
      </c>
      <c r="P58" s="35">
        <v>14085.787501148196</v>
      </c>
      <c r="Q58" s="35">
        <v>433.37144106150947</v>
      </c>
      <c r="R58" s="35">
        <v>0</v>
      </c>
      <c r="S58" s="35">
        <v>7208.9775216934486</v>
      </c>
      <c r="T58" s="35">
        <v>6215.4346189574917</v>
      </c>
      <c r="U58" s="44">
        <v>96785.933849559573</v>
      </c>
    </row>
    <row r="59" spans="1:21" ht="15" thickBot="1" x14ac:dyDescent="0.35">
      <c r="A59" s="310" t="s">
        <v>196</v>
      </c>
      <c r="B59" s="314" t="s">
        <v>247</v>
      </c>
      <c r="C59" s="314">
        <v>58</v>
      </c>
      <c r="D59" s="314">
        <f>VLOOKUP($B59,codage_BD!$B:$D,3,0)</f>
        <v>2</v>
      </c>
      <c r="E59" s="314">
        <f>VLOOKUP($B59,codage_BD!$B:$D,2,0)</f>
        <v>38</v>
      </c>
      <c r="F59" s="314" t="str">
        <f t="shared" si="0"/>
        <v>LERABA</v>
      </c>
      <c r="G59" s="314"/>
      <c r="H59" s="314">
        <v>2020</v>
      </c>
      <c r="I59" s="314">
        <v>1</v>
      </c>
      <c r="J59" s="314">
        <v>1</v>
      </c>
      <c r="K59" s="314">
        <v>1</v>
      </c>
      <c r="L59" s="73"/>
      <c r="M59" s="73"/>
      <c r="N59" s="35">
        <v>5257.9217513158001</v>
      </c>
      <c r="O59" s="35">
        <v>33095.982515371841</v>
      </c>
      <c r="P59" s="35">
        <v>2145.2370856372986</v>
      </c>
      <c r="Q59" s="35">
        <v>417.88458955309989</v>
      </c>
      <c r="R59" s="35">
        <v>0</v>
      </c>
      <c r="S59" s="35">
        <v>607.81927320810007</v>
      </c>
      <c r="T59" s="35">
        <v>208.55702493959993</v>
      </c>
      <c r="U59" s="44">
        <v>41733.402240025738</v>
      </c>
    </row>
    <row r="60" spans="1:21" ht="15" thickBot="1" x14ac:dyDescent="0.35">
      <c r="A60" s="305" t="s">
        <v>93</v>
      </c>
      <c r="B60" s="314" t="s">
        <v>59</v>
      </c>
      <c r="C60" s="314">
        <v>59</v>
      </c>
      <c r="D60" s="314">
        <f>VLOOKUP($B60,codage_BD!$B:$D,3,0)</f>
        <v>0</v>
      </c>
      <c r="E60" s="314">
        <f>VLOOKUP($B60,codage_BD!$B:$D,2,0)</f>
        <v>59</v>
      </c>
      <c r="F60" s="314" t="str">
        <f t="shared" si="0"/>
        <v>BURKINA FASO</v>
      </c>
      <c r="G60" s="314"/>
      <c r="H60" s="314">
        <v>2020</v>
      </c>
      <c r="I60" s="314">
        <v>1</v>
      </c>
      <c r="J60" s="314">
        <v>1</v>
      </c>
      <c r="K60" s="314">
        <v>1</v>
      </c>
      <c r="L60" s="73"/>
      <c r="M60" s="73"/>
      <c r="N60" s="54">
        <v>605176.54608563229</v>
      </c>
      <c r="O60" s="54">
        <v>980935.79391406791</v>
      </c>
      <c r="P60" s="54">
        <v>111004.49111367115</v>
      </c>
      <c r="Q60" s="54">
        <v>18835.300106049199</v>
      </c>
      <c r="R60" s="54">
        <v>13017.006310055771</v>
      </c>
      <c r="S60" s="54">
        <v>630107.77586823155</v>
      </c>
      <c r="T60" s="54">
        <v>238608.89032919315</v>
      </c>
      <c r="U60" s="54">
        <v>2597685.8037269013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26"/>
  <sheetViews>
    <sheetView topLeftCell="E373" workbookViewId="0">
      <selection activeCell="F381" sqref="F381"/>
    </sheetView>
  </sheetViews>
  <sheetFormatPr baseColWidth="10" defaultColWidth="11.109375" defaultRowHeight="11.4" x14ac:dyDescent="0.2"/>
  <cols>
    <col min="1" max="1" width="5.44140625" style="18" hidden="1" customWidth="1"/>
    <col min="2" max="2" width="6" style="18" hidden="1" customWidth="1"/>
    <col min="3" max="3" width="5.5546875" style="18" hidden="1" customWidth="1"/>
    <col min="4" max="4" width="7.33203125" style="18" hidden="1" customWidth="1"/>
    <col min="5" max="5" width="11.109375" style="18" customWidth="1"/>
    <col min="6" max="6" width="14.33203125" style="18" customWidth="1"/>
    <col min="7" max="14" width="11.109375" style="18" customWidth="1"/>
    <col min="15" max="15" width="14.6640625" style="18" customWidth="1"/>
    <col min="16" max="21" width="11.109375" style="18" customWidth="1"/>
    <col min="22" max="22" width="16.5546875" style="18" customWidth="1"/>
    <col min="23" max="26" width="11.109375" style="18" customWidth="1"/>
    <col min="27" max="16384" width="11.109375" style="18"/>
  </cols>
  <sheetData>
    <row r="1" spans="1:25" ht="12.6" thickBot="1" x14ac:dyDescent="0.3">
      <c r="E1" s="20" t="s">
        <v>134</v>
      </c>
      <c r="F1" s="68"/>
      <c r="G1" s="21"/>
      <c r="H1" s="21"/>
      <c r="I1" s="21"/>
      <c r="J1" s="21"/>
      <c r="K1" s="21"/>
      <c r="L1" s="22"/>
      <c r="M1" s="23"/>
      <c r="N1" s="20" t="s">
        <v>135</v>
      </c>
      <c r="O1" s="24"/>
      <c r="P1" s="21"/>
      <c r="Q1" s="21"/>
      <c r="R1" s="22"/>
      <c r="S1" s="23"/>
      <c r="T1" s="23"/>
      <c r="U1" s="20" t="s">
        <v>136</v>
      </c>
      <c r="V1" s="24"/>
      <c r="W1" s="21"/>
      <c r="X1" s="21"/>
      <c r="Y1" s="21"/>
    </row>
    <row r="2" spans="1:25" ht="54.75" customHeight="1" thickBot="1" x14ac:dyDescent="0.25">
      <c r="A2" s="114" t="s">
        <v>111</v>
      </c>
      <c r="B2" s="114" t="s">
        <v>110</v>
      </c>
      <c r="C2" s="114" t="s">
        <v>109</v>
      </c>
      <c r="D2" s="114" t="s">
        <v>108</v>
      </c>
      <c r="E2" s="25" t="s">
        <v>107</v>
      </c>
      <c r="F2" s="26" t="s">
        <v>0</v>
      </c>
      <c r="G2" s="27" t="s">
        <v>1</v>
      </c>
      <c r="H2" s="26" t="s">
        <v>120</v>
      </c>
      <c r="I2" s="27" t="s">
        <v>121</v>
      </c>
      <c r="J2" s="28" t="s">
        <v>2</v>
      </c>
      <c r="K2" s="28" t="s">
        <v>3</v>
      </c>
      <c r="L2" s="28" t="s">
        <v>4</v>
      </c>
      <c r="M2" s="29"/>
      <c r="N2" s="25" t="s">
        <v>107</v>
      </c>
      <c r="O2" s="28" t="s">
        <v>5</v>
      </c>
      <c r="P2" s="28" t="s">
        <v>6</v>
      </c>
      <c r="Q2" s="28" t="s">
        <v>7</v>
      </c>
      <c r="R2" s="28" t="s">
        <v>8</v>
      </c>
      <c r="S2" s="29"/>
      <c r="T2" s="29"/>
      <c r="U2" s="25" t="s">
        <v>107</v>
      </c>
      <c r="V2" s="28" t="s">
        <v>9</v>
      </c>
      <c r="W2" s="28" t="s">
        <v>10</v>
      </c>
      <c r="X2" s="28" t="s">
        <v>11</v>
      </c>
      <c r="Y2" s="28" t="s">
        <v>12</v>
      </c>
    </row>
    <row r="3" spans="1:25" ht="12" x14ac:dyDescent="0.25">
      <c r="A3" s="153">
        <v>48</v>
      </c>
      <c r="B3" s="153">
        <v>12</v>
      </c>
      <c r="C3" s="153">
        <v>1</v>
      </c>
      <c r="D3" s="153">
        <v>46</v>
      </c>
      <c r="E3" s="31" t="s">
        <v>106</v>
      </c>
      <c r="F3" s="2">
        <v>779.85159683132963</v>
      </c>
      <c r="G3" s="2">
        <v>1435.6539257022562</v>
      </c>
      <c r="H3" s="2">
        <v>1291.0210979711585</v>
      </c>
      <c r="I3" s="2">
        <v>0</v>
      </c>
      <c r="J3" s="2">
        <v>0</v>
      </c>
      <c r="K3" s="2">
        <v>1219.7352727640639</v>
      </c>
      <c r="L3" s="2">
        <v>1092.2102243532026</v>
      </c>
      <c r="M3" s="32"/>
      <c r="N3" s="31" t="s">
        <v>106</v>
      </c>
      <c r="O3" s="2">
        <v>0</v>
      </c>
      <c r="P3" s="2">
        <v>874.07051931723777</v>
      </c>
      <c r="Q3" s="2">
        <v>586.87065861598296</v>
      </c>
      <c r="R3" s="2">
        <v>520</v>
      </c>
      <c r="S3" s="32"/>
      <c r="T3" s="32"/>
      <c r="U3" s="31" t="s">
        <v>106</v>
      </c>
      <c r="V3" s="2">
        <v>0</v>
      </c>
      <c r="W3" s="2">
        <v>2120</v>
      </c>
      <c r="X3" s="2">
        <v>833.55684509545972</v>
      </c>
      <c r="Y3" s="2">
        <v>986.60787383655065</v>
      </c>
    </row>
    <row r="4" spans="1:25" x14ac:dyDescent="0.2">
      <c r="A4" s="114">
        <v>11</v>
      </c>
      <c r="B4" s="114">
        <v>11</v>
      </c>
      <c r="C4" s="114">
        <v>2</v>
      </c>
      <c r="D4" s="114">
        <v>11</v>
      </c>
      <c r="E4" s="34" t="s">
        <v>14</v>
      </c>
      <c r="F4" s="35">
        <v>779.85159683132963</v>
      </c>
      <c r="G4" s="35">
        <v>1435.6539257022562</v>
      </c>
      <c r="H4" s="35">
        <v>1291.0210979711585</v>
      </c>
      <c r="I4" s="35">
        <v>0</v>
      </c>
      <c r="J4" s="35">
        <v>0</v>
      </c>
      <c r="K4" s="35">
        <v>1219.7352727640639</v>
      </c>
      <c r="L4" s="35">
        <v>1092.2102243532026</v>
      </c>
      <c r="M4" s="32"/>
      <c r="N4" s="34" t="s">
        <v>14</v>
      </c>
      <c r="O4" s="36">
        <v>0</v>
      </c>
      <c r="P4" s="35">
        <v>874.07051931723777</v>
      </c>
      <c r="Q4" s="35">
        <v>586.87065861598296</v>
      </c>
      <c r="R4" s="35">
        <v>520</v>
      </c>
      <c r="S4" s="32"/>
      <c r="T4" s="32"/>
      <c r="U4" s="34" t="s">
        <v>14</v>
      </c>
      <c r="V4" s="36">
        <v>0</v>
      </c>
      <c r="W4" s="35">
        <v>2120</v>
      </c>
      <c r="X4" s="35">
        <v>833.55684509545972</v>
      </c>
      <c r="Y4" s="35">
        <v>986.60787383655065</v>
      </c>
    </row>
    <row r="5" spans="1:25" ht="12" x14ac:dyDescent="0.25">
      <c r="A5" s="114">
        <v>60</v>
      </c>
      <c r="B5" s="114">
        <v>60</v>
      </c>
      <c r="C5" s="114">
        <v>3</v>
      </c>
      <c r="D5" s="114">
        <v>60</v>
      </c>
      <c r="E5" s="38"/>
      <c r="F5" s="3"/>
      <c r="G5" s="3"/>
      <c r="H5" s="3"/>
      <c r="I5" s="3"/>
      <c r="J5" s="3"/>
      <c r="K5" s="3"/>
      <c r="L5" s="3"/>
      <c r="M5" s="39"/>
      <c r="N5" s="38"/>
      <c r="O5" s="40"/>
      <c r="P5" s="3"/>
      <c r="Q5" s="3"/>
      <c r="R5" s="3"/>
      <c r="S5" s="39"/>
      <c r="T5" s="39"/>
      <c r="U5" s="38"/>
      <c r="V5" s="40"/>
      <c r="W5" s="3"/>
      <c r="X5" s="3"/>
      <c r="Y5" s="3"/>
    </row>
    <row r="6" spans="1:25" ht="12" x14ac:dyDescent="0.25">
      <c r="A6" s="153">
        <v>56</v>
      </c>
      <c r="B6" s="153">
        <v>48</v>
      </c>
      <c r="C6" s="153">
        <v>4</v>
      </c>
      <c r="D6" s="153">
        <v>47</v>
      </c>
      <c r="E6" s="41" t="s">
        <v>105</v>
      </c>
      <c r="F6" s="4">
        <v>1092.7870144367034</v>
      </c>
      <c r="G6" s="5">
        <v>1526.9976389917438</v>
      </c>
      <c r="H6" s="6">
        <v>1488.6322095614769</v>
      </c>
      <c r="I6" s="6">
        <v>1244.900247223281</v>
      </c>
      <c r="J6" s="6">
        <v>0</v>
      </c>
      <c r="K6" s="5">
        <v>1008.0340255638009</v>
      </c>
      <c r="L6" s="5">
        <v>1159.5454220705244</v>
      </c>
      <c r="M6" s="32"/>
      <c r="N6" s="41" t="s">
        <v>105</v>
      </c>
      <c r="O6" s="42">
        <v>858.27891466675169</v>
      </c>
      <c r="P6" s="5">
        <v>967.29947337881708</v>
      </c>
      <c r="Q6" s="5">
        <v>647.78054863779607</v>
      </c>
      <c r="R6" s="5">
        <v>0</v>
      </c>
      <c r="S6" s="32"/>
      <c r="T6" s="32"/>
      <c r="U6" s="41" t="s">
        <v>105</v>
      </c>
      <c r="V6" s="42">
        <v>0</v>
      </c>
      <c r="W6" s="5">
        <v>8507.7478524456965</v>
      </c>
      <c r="X6" s="5">
        <v>798.48273448510668</v>
      </c>
      <c r="Y6" s="5">
        <v>809.91850321063134</v>
      </c>
    </row>
    <row r="7" spans="1:25" x14ac:dyDescent="0.2">
      <c r="A7" s="114">
        <v>7</v>
      </c>
      <c r="B7" s="114">
        <v>45</v>
      </c>
      <c r="C7" s="114">
        <v>5</v>
      </c>
      <c r="D7" s="114">
        <v>7</v>
      </c>
      <c r="E7" s="34" t="s">
        <v>15</v>
      </c>
      <c r="F7" s="19">
        <v>1325.0589595209531</v>
      </c>
      <c r="G7" s="35">
        <v>1626.3106579474168</v>
      </c>
      <c r="H7" s="43">
        <v>1725.915859172409</v>
      </c>
      <c r="I7" s="43">
        <v>0</v>
      </c>
      <c r="J7" s="43">
        <v>0</v>
      </c>
      <c r="K7" s="35">
        <v>1057.1955134093084</v>
      </c>
      <c r="L7" s="35">
        <v>1237.5216896731206</v>
      </c>
      <c r="M7" s="32"/>
      <c r="N7" s="34" t="s">
        <v>15</v>
      </c>
      <c r="O7" s="36">
        <v>858.27891466675169</v>
      </c>
      <c r="P7" s="35">
        <v>986.30675175938086</v>
      </c>
      <c r="Q7" s="35">
        <v>688.14350795317034</v>
      </c>
      <c r="R7" s="35">
        <v>0</v>
      </c>
      <c r="S7" s="32"/>
      <c r="T7" s="32"/>
      <c r="U7" s="34" t="s">
        <v>15</v>
      </c>
      <c r="V7" s="36">
        <v>0</v>
      </c>
      <c r="W7" s="35">
        <v>0</v>
      </c>
      <c r="X7" s="35">
        <v>864.97500928913018</v>
      </c>
      <c r="Y7" s="35">
        <v>924.95984082198845</v>
      </c>
    </row>
    <row r="8" spans="1:25" x14ac:dyDescent="0.2">
      <c r="A8" s="114">
        <v>18</v>
      </c>
      <c r="B8" s="114">
        <v>46</v>
      </c>
      <c r="C8" s="114">
        <v>6</v>
      </c>
      <c r="D8" s="114">
        <v>18</v>
      </c>
      <c r="E8" s="34" t="s">
        <v>16</v>
      </c>
      <c r="F8" s="19">
        <v>749.39401913173026</v>
      </c>
      <c r="G8" s="35">
        <v>1508.1908654130448</v>
      </c>
      <c r="H8" s="43">
        <v>917.22057497948765</v>
      </c>
      <c r="I8" s="43">
        <v>1161.0850118575656</v>
      </c>
      <c r="J8" s="43">
        <v>0</v>
      </c>
      <c r="K8" s="35">
        <v>998.07257125677597</v>
      </c>
      <c r="L8" s="35">
        <v>1127.0860164595704</v>
      </c>
      <c r="M8" s="32"/>
      <c r="N8" s="34" t="s">
        <v>16</v>
      </c>
      <c r="O8" s="36">
        <v>0</v>
      </c>
      <c r="P8" s="35">
        <v>980.52276563060354</v>
      </c>
      <c r="Q8" s="35">
        <v>559.95054519826203</v>
      </c>
      <c r="R8" s="35">
        <v>0</v>
      </c>
      <c r="S8" s="32"/>
      <c r="T8" s="32"/>
      <c r="U8" s="34" t="s">
        <v>16</v>
      </c>
      <c r="V8" s="36">
        <v>0</v>
      </c>
      <c r="W8" s="35">
        <v>0</v>
      </c>
      <c r="X8" s="35">
        <v>815.99351942977057</v>
      </c>
      <c r="Y8" s="35">
        <v>889.90612204415902</v>
      </c>
    </row>
    <row r="9" spans="1:25" x14ac:dyDescent="0.2">
      <c r="A9" s="114">
        <v>37</v>
      </c>
      <c r="B9" s="114">
        <v>47</v>
      </c>
      <c r="C9" s="114">
        <v>7</v>
      </c>
      <c r="D9" s="114">
        <v>37</v>
      </c>
      <c r="E9" s="34" t="s">
        <v>17</v>
      </c>
      <c r="F9" s="19">
        <v>717.99822089024167</v>
      </c>
      <c r="G9" s="35">
        <v>931.56884796487623</v>
      </c>
      <c r="H9" s="43">
        <v>1207.440384582746</v>
      </c>
      <c r="I9" s="43">
        <v>1420.4294338783025</v>
      </c>
      <c r="J9" s="43">
        <v>0</v>
      </c>
      <c r="K9" s="35">
        <v>747.26056100391349</v>
      </c>
      <c r="L9" s="35">
        <v>830.21405157516995</v>
      </c>
      <c r="M9" s="32"/>
      <c r="N9" s="34" t="s">
        <v>17</v>
      </c>
      <c r="O9" s="36">
        <v>0</v>
      </c>
      <c r="P9" s="35">
        <v>901.31906923441954</v>
      </c>
      <c r="Q9" s="35">
        <v>406.25476991890997</v>
      </c>
      <c r="R9" s="35">
        <v>0</v>
      </c>
      <c r="S9" s="32"/>
      <c r="T9" s="32"/>
      <c r="U9" s="34" t="s">
        <v>17</v>
      </c>
      <c r="V9" s="36">
        <v>0</v>
      </c>
      <c r="W9" s="35">
        <v>8507.7478524456965</v>
      </c>
      <c r="X9" s="35">
        <v>568.89472563078868</v>
      </c>
      <c r="Y9" s="35">
        <v>715.96339161088429</v>
      </c>
    </row>
    <row r="10" spans="1:25" ht="12" x14ac:dyDescent="0.25">
      <c r="A10" s="114">
        <v>61</v>
      </c>
      <c r="B10" s="114">
        <v>61</v>
      </c>
      <c r="C10" s="114">
        <v>8</v>
      </c>
      <c r="D10" s="114">
        <v>61</v>
      </c>
      <c r="E10" s="38"/>
      <c r="F10" s="7"/>
      <c r="G10" s="35"/>
      <c r="H10" s="43"/>
      <c r="I10" s="43"/>
      <c r="J10" s="8"/>
      <c r="K10" s="3"/>
      <c r="L10" s="3"/>
      <c r="M10" s="39"/>
      <c r="N10" s="38"/>
      <c r="O10" s="40"/>
      <c r="P10" s="3"/>
      <c r="Q10" s="3"/>
      <c r="R10" s="3"/>
      <c r="S10" s="39"/>
      <c r="T10" s="39"/>
      <c r="U10" s="38"/>
      <c r="V10" s="40"/>
      <c r="W10" s="3"/>
      <c r="X10" s="3"/>
      <c r="Y10" s="3"/>
    </row>
    <row r="11" spans="1:25" ht="12" x14ac:dyDescent="0.25">
      <c r="A11" s="153">
        <v>50</v>
      </c>
      <c r="B11" s="153">
        <v>20</v>
      </c>
      <c r="C11" s="153">
        <v>9</v>
      </c>
      <c r="D11" s="153">
        <v>48</v>
      </c>
      <c r="E11" s="41" t="s">
        <v>104</v>
      </c>
      <c r="F11" s="4">
        <v>976.4682308693591</v>
      </c>
      <c r="G11" s="5">
        <v>1060.0822816649422</v>
      </c>
      <c r="H11" s="6">
        <v>1748.2434817412457</v>
      </c>
      <c r="I11" s="6">
        <v>453.60443622920513</v>
      </c>
      <c r="J11" s="6">
        <v>0</v>
      </c>
      <c r="K11" s="5">
        <v>1063.6423059409226</v>
      </c>
      <c r="L11" s="5">
        <v>741.7307633821016</v>
      </c>
      <c r="M11" s="32"/>
      <c r="N11" s="41" t="s">
        <v>104</v>
      </c>
      <c r="O11" s="42">
        <v>757.18056706722098</v>
      </c>
      <c r="P11" s="5">
        <v>784.8018854015944</v>
      </c>
      <c r="Q11" s="5">
        <v>653.3936404849112</v>
      </c>
      <c r="R11" s="5">
        <v>0</v>
      </c>
      <c r="S11" s="32"/>
      <c r="T11" s="32"/>
      <c r="U11" s="41" t="s">
        <v>104</v>
      </c>
      <c r="V11" s="42">
        <v>0</v>
      </c>
      <c r="W11" s="5">
        <v>0</v>
      </c>
      <c r="X11" s="5">
        <v>748.59323919196049</v>
      </c>
      <c r="Y11" s="5">
        <v>840.50854586287574</v>
      </c>
    </row>
    <row r="12" spans="1:25" x14ac:dyDescent="0.2">
      <c r="A12" s="114">
        <v>1</v>
      </c>
      <c r="B12" s="114">
        <v>17</v>
      </c>
      <c r="C12" s="114">
        <v>10</v>
      </c>
      <c r="D12" s="114">
        <v>1</v>
      </c>
      <c r="E12" s="34" t="s">
        <v>18</v>
      </c>
      <c r="F12" s="19">
        <v>834.41315916447741</v>
      </c>
      <c r="G12" s="35">
        <v>945.01259102675624</v>
      </c>
      <c r="H12" s="43">
        <v>1903.4122496814696</v>
      </c>
      <c r="I12" s="43">
        <v>0</v>
      </c>
      <c r="J12" s="43">
        <v>0</v>
      </c>
      <c r="K12" s="35">
        <v>1082.0599808999664</v>
      </c>
      <c r="L12" s="35">
        <v>839.99999999999977</v>
      </c>
      <c r="M12" s="32"/>
      <c r="N12" s="34" t="s">
        <v>18</v>
      </c>
      <c r="O12" s="36">
        <v>757.18056706722098</v>
      </c>
      <c r="P12" s="35">
        <v>906.37065864875467</v>
      </c>
      <c r="Q12" s="35">
        <v>660.59088244393899</v>
      </c>
      <c r="R12" s="35">
        <v>0</v>
      </c>
      <c r="S12" s="32"/>
      <c r="T12" s="32"/>
      <c r="U12" s="34" t="s">
        <v>18</v>
      </c>
      <c r="V12" s="36">
        <v>0</v>
      </c>
      <c r="W12" s="35">
        <v>0</v>
      </c>
      <c r="X12" s="35">
        <v>816.88102559728509</v>
      </c>
      <c r="Y12" s="35">
        <v>949.84869088790481</v>
      </c>
    </row>
    <row r="13" spans="1:25" x14ac:dyDescent="0.2">
      <c r="A13" s="114">
        <v>17</v>
      </c>
      <c r="B13" s="114">
        <v>18</v>
      </c>
      <c r="C13" s="114">
        <v>11</v>
      </c>
      <c r="D13" s="114">
        <v>17</v>
      </c>
      <c r="E13" s="34" t="s">
        <v>19</v>
      </c>
      <c r="F13" s="19">
        <v>1009.1566432209789</v>
      </c>
      <c r="G13" s="35">
        <v>976.28013992959757</v>
      </c>
      <c r="H13" s="43">
        <v>1413.9067512518882</v>
      </c>
      <c r="I13" s="43">
        <v>0</v>
      </c>
      <c r="J13" s="43">
        <v>0</v>
      </c>
      <c r="K13" s="35">
        <v>922.59631672313208</v>
      </c>
      <c r="L13" s="35">
        <v>450.67776552783255</v>
      </c>
      <c r="M13" s="32"/>
      <c r="N13" s="34" t="s">
        <v>19</v>
      </c>
      <c r="O13" s="36">
        <v>0</v>
      </c>
      <c r="P13" s="35">
        <v>763.21798527837529</v>
      </c>
      <c r="Q13" s="35">
        <v>693.64216935307684</v>
      </c>
      <c r="R13" s="35">
        <v>0</v>
      </c>
      <c r="S13" s="32"/>
      <c r="T13" s="32"/>
      <c r="U13" s="34" t="s">
        <v>19</v>
      </c>
      <c r="V13" s="36">
        <v>0</v>
      </c>
      <c r="W13" s="35">
        <v>0</v>
      </c>
      <c r="X13" s="35">
        <v>755.62232398690435</v>
      </c>
      <c r="Y13" s="35">
        <v>772.51621134839081</v>
      </c>
    </row>
    <row r="14" spans="1:25" x14ac:dyDescent="0.2">
      <c r="A14" s="114">
        <v>23</v>
      </c>
      <c r="B14" s="114">
        <v>19</v>
      </c>
      <c r="C14" s="114">
        <v>12</v>
      </c>
      <c r="D14" s="114">
        <v>23</v>
      </c>
      <c r="E14" s="34" t="s">
        <v>20</v>
      </c>
      <c r="F14" s="19">
        <v>978.16927962864315</v>
      </c>
      <c r="G14" s="35">
        <v>1206.9750461438725</v>
      </c>
      <c r="H14" s="43">
        <v>1668.0647961913253</v>
      </c>
      <c r="I14" s="43">
        <v>453.60443622920513</v>
      </c>
      <c r="J14" s="43">
        <v>0</v>
      </c>
      <c r="K14" s="35">
        <v>1103.0938571832246</v>
      </c>
      <c r="L14" s="35">
        <v>780.48521880499879</v>
      </c>
      <c r="M14" s="32"/>
      <c r="N14" s="34" t="s">
        <v>20</v>
      </c>
      <c r="O14" s="36">
        <v>0</v>
      </c>
      <c r="P14" s="35">
        <v>784.01616193635948</v>
      </c>
      <c r="Q14" s="35">
        <v>649.42646581692577</v>
      </c>
      <c r="R14" s="35">
        <v>0</v>
      </c>
      <c r="S14" s="32"/>
      <c r="T14" s="32"/>
      <c r="U14" s="34" t="s">
        <v>20</v>
      </c>
      <c r="V14" s="36">
        <v>0</v>
      </c>
      <c r="W14" s="35">
        <v>0</v>
      </c>
      <c r="X14" s="35">
        <v>736.33929764524373</v>
      </c>
      <c r="Y14" s="35">
        <v>840.31351002279939</v>
      </c>
    </row>
    <row r="15" spans="1:25" ht="12" x14ac:dyDescent="0.25">
      <c r="A15" s="114">
        <v>62</v>
      </c>
      <c r="B15" s="114">
        <v>62</v>
      </c>
      <c r="C15" s="114">
        <v>13</v>
      </c>
      <c r="D15" s="114">
        <v>62</v>
      </c>
      <c r="E15" s="38"/>
      <c r="F15" s="7"/>
      <c r="G15" s="3"/>
      <c r="H15" s="8"/>
      <c r="I15" s="8"/>
      <c r="J15" s="8"/>
      <c r="K15" s="3"/>
      <c r="L15" s="3"/>
      <c r="M15" s="39"/>
      <c r="N15" s="38"/>
      <c r="O15" s="40"/>
      <c r="P15" s="3"/>
      <c r="Q15" s="3"/>
      <c r="R15" s="3"/>
      <c r="S15" s="39"/>
      <c r="T15" s="39"/>
      <c r="U15" s="38"/>
      <c r="V15" s="40"/>
      <c r="W15" s="3"/>
      <c r="X15" s="3"/>
      <c r="Y15" s="3"/>
    </row>
    <row r="16" spans="1:25" ht="12" x14ac:dyDescent="0.25">
      <c r="A16" s="153">
        <v>51</v>
      </c>
      <c r="B16" s="153">
        <v>25</v>
      </c>
      <c r="C16" s="153">
        <v>14</v>
      </c>
      <c r="D16" s="153">
        <v>49</v>
      </c>
      <c r="E16" s="31" t="s">
        <v>103</v>
      </c>
      <c r="F16" s="9">
        <v>772.05583480405448</v>
      </c>
      <c r="G16" s="2">
        <v>1522.4423492965498</v>
      </c>
      <c r="H16" s="10">
        <v>1059.858007869376</v>
      </c>
      <c r="I16" s="10">
        <v>1360.1206582548782</v>
      </c>
      <c r="J16" s="10">
        <v>0</v>
      </c>
      <c r="K16" s="2">
        <v>998.26907467448086</v>
      </c>
      <c r="L16" s="2">
        <v>1016.0875376342657</v>
      </c>
      <c r="M16" s="32"/>
      <c r="N16" s="31" t="s">
        <v>103</v>
      </c>
      <c r="O16" s="46">
        <v>829.25973261247248</v>
      </c>
      <c r="P16" s="2">
        <v>930.48106952624266</v>
      </c>
      <c r="Q16" s="2">
        <v>537.79919797722448</v>
      </c>
      <c r="R16" s="2">
        <v>887.82464070682704</v>
      </c>
      <c r="S16" s="32"/>
      <c r="T16" s="32"/>
      <c r="U16" s="31" t="s">
        <v>103</v>
      </c>
      <c r="V16" s="46">
        <v>15619.428676184642</v>
      </c>
      <c r="W16" s="2">
        <v>16337.734598913399</v>
      </c>
      <c r="X16" s="2">
        <v>681.659356431741</v>
      </c>
      <c r="Y16" s="2">
        <v>740.02672224016919</v>
      </c>
    </row>
    <row r="17" spans="1:25" x14ac:dyDescent="0.2">
      <c r="A17" s="114">
        <v>5</v>
      </c>
      <c r="B17" s="114">
        <v>21</v>
      </c>
      <c r="C17" s="114">
        <v>15</v>
      </c>
      <c r="D17" s="114">
        <v>5</v>
      </c>
      <c r="E17" s="34" t="s">
        <v>21</v>
      </c>
      <c r="F17" s="19">
        <v>952.86637536757758</v>
      </c>
      <c r="G17" s="35">
        <v>1049.8570428817975</v>
      </c>
      <c r="H17" s="43">
        <v>1026.3788582644754</v>
      </c>
      <c r="I17" s="43">
        <v>388.81326796708009</v>
      </c>
      <c r="J17" s="43">
        <v>0</v>
      </c>
      <c r="K17" s="35">
        <v>908.31742305824832</v>
      </c>
      <c r="L17" s="35">
        <v>1202.4315808512517</v>
      </c>
      <c r="M17" s="32"/>
      <c r="N17" s="34" t="s">
        <v>21</v>
      </c>
      <c r="O17" s="36">
        <v>0</v>
      </c>
      <c r="P17" s="35">
        <v>876.41040591675301</v>
      </c>
      <c r="Q17" s="35">
        <v>365.76714537454001</v>
      </c>
      <c r="R17" s="35">
        <v>386.99254036088911</v>
      </c>
      <c r="S17" s="32"/>
      <c r="T17" s="32"/>
      <c r="U17" s="34" t="s">
        <v>21</v>
      </c>
      <c r="V17" s="36">
        <v>0</v>
      </c>
      <c r="W17" s="35">
        <v>7413.1463494488708</v>
      </c>
      <c r="X17" s="35">
        <v>793.81506019144194</v>
      </c>
      <c r="Y17" s="35">
        <v>782.39519657956146</v>
      </c>
    </row>
    <row r="18" spans="1:25" x14ac:dyDescent="0.2">
      <c r="A18" s="114">
        <v>22</v>
      </c>
      <c r="B18" s="114">
        <v>22</v>
      </c>
      <c r="C18" s="114">
        <v>16</v>
      </c>
      <c r="D18" s="114">
        <v>22</v>
      </c>
      <c r="E18" s="34" t="s">
        <v>22</v>
      </c>
      <c r="F18" s="19">
        <v>830.80541776677217</v>
      </c>
      <c r="G18" s="35">
        <v>1506.0891740029597</v>
      </c>
      <c r="H18" s="43">
        <v>1453.5283163006693</v>
      </c>
      <c r="I18" s="43">
        <v>1698.2868525896415</v>
      </c>
      <c r="J18" s="43">
        <v>0</v>
      </c>
      <c r="K18" s="35">
        <v>1007.479806615955</v>
      </c>
      <c r="L18" s="35">
        <v>735.11828009483656</v>
      </c>
      <c r="M18" s="32"/>
      <c r="N18" s="34" t="s">
        <v>22</v>
      </c>
      <c r="O18" s="36">
        <v>1509.0337733472647</v>
      </c>
      <c r="P18" s="35">
        <v>909.00217372563236</v>
      </c>
      <c r="Q18" s="35">
        <v>488.55112093691315</v>
      </c>
      <c r="R18" s="35">
        <v>80</v>
      </c>
      <c r="S18" s="32"/>
      <c r="T18" s="32"/>
      <c r="U18" s="34" t="s">
        <v>22</v>
      </c>
      <c r="V18" s="36">
        <v>0</v>
      </c>
      <c r="W18" s="35">
        <v>0</v>
      </c>
      <c r="X18" s="35">
        <v>580.46906586679506</v>
      </c>
      <c r="Y18" s="35">
        <v>643.28495350169896</v>
      </c>
    </row>
    <row r="19" spans="1:25" x14ac:dyDescent="0.2">
      <c r="A19" s="114">
        <v>25</v>
      </c>
      <c r="B19" s="114">
        <v>23</v>
      </c>
      <c r="C19" s="114">
        <v>17</v>
      </c>
      <c r="D19" s="114">
        <v>25</v>
      </c>
      <c r="E19" s="34" t="s">
        <v>23</v>
      </c>
      <c r="F19" s="19">
        <v>641.66632088695496</v>
      </c>
      <c r="G19" s="35">
        <v>1689.8486585380522</v>
      </c>
      <c r="H19" s="43">
        <v>912.64052873862886</v>
      </c>
      <c r="I19" s="43">
        <v>1373.1033015650858</v>
      </c>
      <c r="J19" s="43">
        <v>0</v>
      </c>
      <c r="K19" s="35">
        <v>969.20095357892933</v>
      </c>
      <c r="L19" s="35">
        <v>931.07461910146355</v>
      </c>
      <c r="M19" s="32"/>
      <c r="N19" s="34" t="s">
        <v>23</v>
      </c>
      <c r="O19" s="36">
        <v>712.23979362298678</v>
      </c>
      <c r="P19" s="35">
        <v>1011.9258226904851</v>
      </c>
      <c r="Q19" s="35">
        <v>607.41725539697245</v>
      </c>
      <c r="R19" s="35">
        <v>979.93275377043039</v>
      </c>
      <c r="S19" s="32"/>
      <c r="T19" s="32"/>
      <c r="U19" s="34" t="s">
        <v>23</v>
      </c>
      <c r="V19" s="36">
        <v>15619.428676184642</v>
      </c>
      <c r="W19" s="35">
        <v>16357.817923326298</v>
      </c>
      <c r="X19" s="35">
        <v>631.87962054614775</v>
      </c>
      <c r="Y19" s="35">
        <v>816.32021181919129</v>
      </c>
    </row>
    <row r="20" spans="1:25" x14ac:dyDescent="0.2">
      <c r="A20" s="114">
        <v>44</v>
      </c>
      <c r="B20" s="114">
        <v>24</v>
      </c>
      <c r="C20" s="114">
        <v>18</v>
      </c>
      <c r="D20" s="114">
        <v>44</v>
      </c>
      <c r="E20" s="34" t="s">
        <v>24</v>
      </c>
      <c r="F20" s="19">
        <v>825.27241470931631</v>
      </c>
      <c r="G20" s="35">
        <v>1358.7895748933354</v>
      </c>
      <c r="H20" s="43">
        <v>967.67567810847777</v>
      </c>
      <c r="I20" s="43">
        <v>0</v>
      </c>
      <c r="J20" s="43">
        <v>0</v>
      </c>
      <c r="K20" s="35">
        <v>1073.748635329865</v>
      </c>
      <c r="L20" s="35">
        <v>1029.2740328500299</v>
      </c>
      <c r="M20" s="32"/>
      <c r="N20" s="34" t="s">
        <v>24</v>
      </c>
      <c r="O20" s="36">
        <v>797.52287121119878</v>
      </c>
      <c r="P20" s="35">
        <v>835.69241055925431</v>
      </c>
      <c r="Q20" s="35">
        <v>493.9703465402514</v>
      </c>
      <c r="R20" s="35">
        <v>391.14844785180873</v>
      </c>
      <c r="S20" s="32"/>
      <c r="T20" s="32"/>
      <c r="U20" s="34" t="s">
        <v>24</v>
      </c>
      <c r="V20" s="36">
        <v>0</v>
      </c>
      <c r="W20" s="35">
        <v>0</v>
      </c>
      <c r="X20" s="35">
        <v>543.08739021509029</v>
      </c>
      <c r="Y20" s="35">
        <v>852.95195421902758</v>
      </c>
    </row>
    <row r="21" spans="1:25" ht="12" x14ac:dyDescent="0.25">
      <c r="A21" s="114">
        <v>63</v>
      </c>
      <c r="B21" s="114">
        <v>63</v>
      </c>
      <c r="C21" s="114">
        <v>19</v>
      </c>
      <c r="D21" s="114">
        <v>63</v>
      </c>
      <c r="E21" s="31"/>
      <c r="F21" s="11"/>
      <c r="G21" s="12"/>
      <c r="H21" s="13"/>
      <c r="I21" s="13"/>
      <c r="J21" s="13"/>
      <c r="K21" s="12"/>
      <c r="L21" s="12"/>
      <c r="M21" s="39"/>
      <c r="N21" s="31"/>
      <c r="O21" s="48"/>
      <c r="P21" s="12"/>
      <c r="Q21" s="12"/>
      <c r="R21" s="12"/>
      <c r="S21" s="39"/>
      <c r="T21" s="39"/>
      <c r="U21" s="31"/>
      <c r="V21" s="48"/>
      <c r="W21" s="12"/>
      <c r="X21" s="12"/>
      <c r="Y21" s="12"/>
    </row>
    <row r="22" spans="1:25" ht="12" x14ac:dyDescent="0.25">
      <c r="A22" s="153">
        <v>52</v>
      </c>
      <c r="B22" s="153">
        <v>29</v>
      </c>
      <c r="C22" s="153">
        <v>20</v>
      </c>
      <c r="D22" s="153">
        <v>50</v>
      </c>
      <c r="E22" s="41" t="s">
        <v>102</v>
      </c>
      <c r="F22" s="4">
        <v>1048.7533037311466</v>
      </c>
      <c r="G22" s="5">
        <v>1826.0354630186037</v>
      </c>
      <c r="H22" s="6">
        <v>1746.3819428517477</v>
      </c>
      <c r="I22" s="6">
        <v>1073.1650792731064</v>
      </c>
      <c r="J22" s="6">
        <v>0</v>
      </c>
      <c r="K22" s="5">
        <v>1330.3338632242628</v>
      </c>
      <c r="L22" s="5">
        <v>1272.3567564855307</v>
      </c>
      <c r="M22" s="32"/>
      <c r="N22" s="41" t="s">
        <v>102</v>
      </c>
      <c r="O22" s="42">
        <v>1069.5380915799376</v>
      </c>
      <c r="P22" s="5">
        <v>1027.7146588629744</v>
      </c>
      <c r="Q22" s="5">
        <v>582.42769564099592</v>
      </c>
      <c r="R22" s="5">
        <v>1143.7153769220652</v>
      </c>
      <c r="S22" s="32"/>
      <c r="T22" s="32"/>
      <c r="U22" s="41" t="s">
        <v>102</v>
      </c>
      <c r="V22" s="42">
        <v>0</v>
      </c>
      <c r="W22" s="5">
        <v>14549.698365597278</v>
      </c>
      <c r="X22" s="5">
        <v>879.90484963811434</v>
      </c>
      <c r="Y22" s="5">
        <v>903.40547989883203</v>
      </c>
    </row>
    <row r="23" spans="1:25" x14ac:dyDescent="0.2">
      <c r="A23" s="114">
        <v>2</v>
      </c>
      <c r="B23" s="114">
        <v>26</v>
      </c>
      <c r="C23" s="114">
        <v>21</v>
      </c>
      <c r="D23" s="114">
        <v>2</v>
      </c>
      <c r="E23" s="34" t="s">
        <v>25</v>
      </c>
      <c r="F23" s="19">
        <v>1008.5102228186938</v>
      </c>
      <c r="G23" s="35">
        <v>1598.1558456695102</v>
      </c>
      <c r="H23" s="43">
        <v>1010.4306017597514</v>
      </c>
      <c r="I23" s="43">
        <v>655.77016807422365</v>
      </c>
      <c r="J23" s="43">
        <v>0</v>
      </c>
      <c r="K23" s="35">
        <v>1271.0454368248563</v>
      </c>
      <c r="L23" s="35">
        <v>1215.8474323847217</v>
      </c>
      <c r="M23" s="32"/>
      <c r="N23" s="34" t="s">
        <v>25</v>
      </c>
      <c r="O23" s="36">
        <v>528.24291175960684</v>
      </c>
      <c r="P23" s="35">
        <v>1065.7305091789272</v>
      </c>
      <c r="Q23" s="35">
        <v>517.233896171109</v>
      </c>
      <c r="R23" s="35">
        <v>1151.6677661688389</v>
      </c>
      <c r="S23" s="32"/>
      <c r="T23" s="32"/>
      <c r="U23" s="34" t="s">
        <v>25</v>
      </c>
      <c r="V23" s="36">
        <v>0</v>
      </c>
      <c r="W23" s="35">
        <v>0</v>
      </c>
      <c r="X23" s="35">
        <v>783.73011295296521</v>
      </c>
      <c r="Y23" s="35">
        <v>957.3131840219238</v>
      </c>
    </row>
    <row r="24" spans="1:25" x14ac:dyDescent="0.2">
      <c r="A24" s="114">
        <v>16</v>
      </c>
      <c r="B24" s="114">
        <v>27</v>
      </c>
      <c r="C24" s="114">
        <v>22</v>
      </c>
      <c r="D24" s="114">
        <v>16</v>
      </c>
      <c r="E24" s="34" t="s">
        <v>26</v>
      </c>
      <c r="F24" s="19">
        <v>1036.5885439109786</v>
      </c>
      <c r="G24" s="35">
        <v>1924.7557408084213</v>
      </c>
      <c r="H24" s="43">
        <v>1832.80557470654</v>
      </c>
      <c r="I24" s="43">
        <v>966.65102261468678</v>
      </c>
      <c r="J24" s="43">
        <v>0</v>
      </c>
      <c r="K24" s="35">
        <v>1756.8916592958499</v>
      </c>
      <c r="L24" s="35">
        <v>1324.6222598581805</v>
      </c>
      <c r="M24" s="32"/>
      <c r="N24" s="34" t="s">
        <v>26</v>
      </c>
      <c r="O24" s="36">
        <v>1467.2749283107889</v>
      </c>
      <c r="P24" s="35">
        <v>922.45637286647559</v>
      </c>
      <c r="Q24" s="35">
        <v>606.34193187312735</v>
      </c>
      <c r="R24" s="35">
        <v>1140.3539437934755</v>
      </c>
      <c r="S24" s="32"/>
      <c r="T24" s="32"/>
      <c r="U24" s="34" t="s">
        <v>26</v>
      </c>
      <c r="V24" s="36">
        <v>0</v>
      </c>
      <c r="W24" s="35">
        <v>14549.698365597278</v>
      </c>
      <c r="X24" s="35">
        <v>985.85151958678853</v>
      </c>
      <c r="Y24" s="35">
        <v>940.06890122251502</v>
      </c>
    </row>
    <row r="25" spans="1:25" x14ac:dyDescent="0.2">
      <c r="A25" s="114">
        <v>30</v>
      </c>
      <c r="B25" s="114">
        <v>28</v>
      </c>
      <c r="C25" s="114">
        <v>23</v>
      </c>
      <c r="D25" s="114">
        <v>30</v>
      </c>
      <c r="E25" s="34" t="s">
        <v>27</v>
      </c>
      <c r="F25" s="19">
        <v>1062.9467080557351</v>
      </c>
      <c r="G25" s="35">
        <v>1912.2610814870325</v>
      </c>
      <c r="H25" s="43">
        <v>1661.3319302755881</v>
      </c>
      <c r="I25" s="43">
        <v>1508.7282258482608</v>
      </c>
      <c r="J25" s="43">
        <v>0</v>
      </c>
      <c r="K25" s="35">
        <v>1284.540716544203</v>
      </c>
      <c r="L25" s="35">
        <v>1269.8157093021762</v>
      </c>
      <c r="M25" s="32"/>
      <c r="N25" s="34" t="s">
        <v>27</v>
      </c>
      <c r="O25" s="36">
        <v>988.99713742594474</v>
      </c>
      <c r="P25" s="35">
        <v>1045.7577400761331</v>
      </c>
      <c r="Q25" s="35">
        <v>628.2053534487095</v>
      </c>
      <c r="R25" s="35">
        <v>1195.9451050293894</v>
      </c>
      <c r="S25" s="32"/>
      <c r="T25" s="32"/>
      <c r="U25" s="34" t="s">
        <v>27</v>
      </c>
      <c r="V25" s="36">
        <v>0</v>
      </c>
      <c r="W25" s="35">
        <v>0</v>
      </c>
      <c r="X25" s="35">
        <v>934.09641141058989</v>
      </c>
      <c r="Y25" s="35">
        <v>753.0482745860952</v>
      </c>
    </row>
    <row r="26" spans="1:25" ht="12" x14ac:dyDescent="0.25">
      <c r="A26" s="114">
        <v>64</v>
      </c>
      <c r="B26" s="114">
        <v>64</v>
      </c>
      <c r="C26" s="114">
        <v>24</v>
      </c>
      <c r="D26" s="114">
        <v>64</v>
      </c>
      <c r="E26" s="38"/>
      <c r="F26" s="7"/>
      <c r="G26" s="3"/>
      <c r="H26" s="8"/>
      <c r="I26" s="8"/>
      <c r="J26" s="8"/>
      <c r="K26" s="3"/>
      <c r="L26" s="3"/>
      <c r="M26" s="39"/>
      <c r="N26" s="38"/>
      <c r="O26" s="40"/>
      <c r="P26" s="3"/>
      <c r="Q26" s="3"/>
      <c r="R26" s="3"/>
      <c r="S26" s="39"/>
      <c r="T26" s="39"/>
      <c r="U26" s="38"/>
      <c r="V26" s="40"/>
      <c r="W26" s="3"/>
      <c r="X26" s="3"/>
      <c r="Y26" s="3"/>
    </row>
    <row r="27" spans="1:25" ht="12" x14ac:dyDescent="0.25">
      <c r="A27" s="153">
        <v>57</v>
      </c>
      <c r="B27" s="153">
        <v>53</v>
      </c>
      <c r="C27" s="153">
        <v>25</v>
      </c>
      <c r="D27" s="153">
        <v>51</v>
      </c>
      <c r="E27" s="41" t="s">
        <v>101</v>
      </c>
      <c r="F27" s="4">
        <v>628.33547282446921</v>
      </c>
      <c r="G27" s="5">
        <v>748.49074746362453</v>
      </c>
      <c r="H27" s="6">
        <v>0</v>
      </c>
      <c r="I27" s="6">
        <v>0</v>
      </c>
      <c r="J27" s="6">
        <v>0</v>
      </c>
      <c r="K27" s="5">
        <v>1072.8701408290092</v>
      </c>
      <c r="L27" s="5">
        <v>0</v>
      </c>
      <c r="M27" s="32"/>
      <c r="N27" s="41" t="s">
        <v>101</v>
      </c>
      <c r="O27" s="42">
        <v>0</v>
      </c>
      <c r="P27" s="5">
        <v>888.72689506177028</v>
      </c>
      <c r="Q27" s="5">
        <v>560.95733116028521</v>
      </c>
      <c r="R27" s="5">
        <v>0</v>
      </c>
      <c r="S27" s="32"/>
      <c r="T27" s="32"/>
      <c r="U27" s="41" t="s">
        <v>101</v>
      </c>
      <c r="V27" s="42">
        <v>0</v>
      </c>
      <c r="W27" s="5">
        <v>0</v>
      </c>
      <c r="X27" s="5">
        <v>645.56532185383981</v>
      </c>
      <c r="Y27" s="5">
        <v>956.11226164328059</v>
      </c>
    </row>
    <row r="28" spans="1:25" x14ac:dyDescent="0.2">
      <c r="A28" s="114">
        <v>19</v>
      </c>
      <c r="B28" s="114">
        <v>49</v>
      </c>
      <c r="C28" s="114">
        <v>26</v>
      </c>
      <c r="D28" s="114">
        <v>19</v>
      </c>
      <c r="E28" s="34" t="s">
        <v>28</v>
      </c>
      <c r="F28" s="19">
        <v>672.08454696777619</v>
      </c>
      <c r="G28" s="43">
        <v>438.35779753520245</v>
      </c>
      <c r="H28" s="43">
        <v>0</v>
      </c>
      <c r="I28" s="43">
        <v>0</v>
      </c>
      <c r="J28" s="43">
        <v>0</v>
      </c>
      <c r="K28" s="35">
        <v>671.4547390668979</v>
      </c>
      <c r="L28" s="35">
        <v>0</v>
      </c>
      <c r="M28" s="32"/>
      <c r="N28" s="34" t="s">
        <v>28</v>
      </c>
      <c r="O28" s="36">
        <v>0</v>
      </c>
      <c r="P28" s="35">
        <v>0</v>
      </c>
      <c r="Q28" s="35">
        <v>481.85623317888263</v>
      </c>
      <c r="R28" s="35">
        <v>0</v>
      </c>
      <c r="S28" s="32"/>
      <c r="T28" s="32"/>
      <c r="U28" s="34" t="s">
        <v>28</v>
      </c>
      <c r="V28" s="36">
        <v>0</v>
      </c>
      <c r="W28" s="35">
        <v>0</v>
      </c>
      <c r="X28" s="35">
        <v>924.48355950285395</v>
      </c>
      <c r="Y28" s="35">
        <v>0</v>
      </c>
    </row>
    <row r="29" spans="1:25" x14ac:dyDescent="0.2">
      <c r="A29" s="114">
        <v>24</v>
      </c>
      <c r="B29" s="114">
        <v>50</v>
      </c>
      <c r="C29" s="114">
        <v>27</v>
      </c>
      <c r="D29" s="114">
        <v>24</v>
      </c>
      <c r="E29" s="34" t="s">
        <v>29</v>
      </c>
      <c r="F29" s="19">
        <v>734.85031680359725</v>
      </c>
      <c r="G29" s="43">
        <v>809.07238700080677</v>
      </c>
      <c r="H29" s="43">
        <v>0</v>
      </c>
      <c r="I29" s="43">
        <v>0</v>
      </c>
      <c r="J29" s="43">
        <v>0</v>
      </c>
      <c r="K29" s="35">
        <v>912.65791048323331</v>
      </c>
      <c r="L29" s="35">
        <v>0</v>
      </c>
      <c r="M29" s="32"/>
      <c r="N29" s="34" t="s">
        <v>29</v>
      </c>
      <c r="O29" s="36">
        <v>0</v>
      </c>
      <c r="P29" s="35">
        <v>645.00499893384688</v>
      </c>
      <c r="Q29" s="35">
        <v>241.56035222069974</v>
      </c>
      <c r="R29" s="35">
        <v>0</v>
      </c>
      <c r="S29" s="32"/>
      <c r="T29" s="32"/>
      <c r="U29" s="34" t="s">
        <v>29</v>
      </c>
      <c r="V29" s="36">
        <v>0</v>
      </c>
      <c r="W29" s="35">
        <v>0</v>
      </c>
      <c r="X29" s="35">
        <v>444.0561240895745</v>
      </c>
      <c r="Y29" s="35">
        <v>254.60317460317464</v>
      </c>
    </row>
    <row r="30" spans="1:25" x14ac:dyDescent="0.2">
      <c r="A30" s="114">
        <v>26</v>
      </c>
      <c r="B30" s="114">
        <v>51</v>
      </c>
      <c r="C30" s="114">
        <v>28</v>
      </c>
      <c r="D30" s="114">
        <v>26</v>
      </c>
      <c r="E30" s="34" t="s">
        <v>30</v>
      </c>
      <c r="F30" s="19">
        <v>506.73071804709986</v>
      </c>
      <c r="G30" s="43">
        <v>532.18076441981896</v>
      </c>
      <c r="H30" s="43">
        <v>0</v>
      </c>
      <c r="I30" s="43">
        <v>0</v>
      </c>
      <c r="J30" s="43">
        <v>0</v>
      </c>
      <c r="K30" s="35">
        <v>916.714124896199</v>
      </c>
      <c r="L30" s="35">
        <v>0</v>
      </c>
      <c r="M30" s="32"/>
      <c r="N30" s="34" t="s">
        <v>30</v>
      </c>
      <c r="O30" s="36">
        <v>0</v>
      </c>
      <c r="P30" s="35">
        <v>532.74310817822868</v>
      </c>
      <c r="Q30" s="35">
        <v>625.01730582855532</v>
      </c>
      <c r="R30" s="35">
        <v>0</v>
      </c>
      <c r="S30" s="32"/>
      <c r="T30" s="32"/>
      <c r="U30" s="34" t="s">
        <v>30</v>
      </c>
      <c r="V30" s="36">
        <v>0</v>
      </c>
      <c r="W30" s="35">
        <v>0</v>
      </c>
      <c r="X30" s="35">
        <v>717.52532045354815</v>
      </c>
      <c r="Y30" s="35">
        <v>988.32361020957876</v>
      </c>
    </row>
    <row r="31" spans="1:25" x14ac:dyDescent="0.2">
      <c r="A31" s="114">
        <v>43</v>
      </c>
      <c r="B31" s="114">
        <v>52</v>
      </c>
      <c r="C31" s="114">
        <v>29</v>
      </c>
      <c r="D31" s="114">
        <v>43</v>
      </c>
      <c r="E31" s="34" t="s">
        <v>31</v>
      </c>
      <c r="F31" s="19">
        <v>1064.8735179515886</v>
      </c>
      <c r="G31" s="43">
        <v>830.01524289238489</v>
      </c>
      <c r="H31" s="43">
        <v>0</v>
      </c>
      <c r="I31" s="43">
        <v>0</v>
      </c>
      <c r="J31" s="43">
        <v>0</v>
      </c>
      <c r="K31" s="35">
        <v>1159.9817615708712</v>
      </c>
      <c r="L31" s="35">
        <v>0</v>
      </c>
      <c r="M31" s="32"/>
      <c r="N31" s="34" t="s">
        <v>31</v>
      </c>
      <c r="O31" s="36">
        <v>0</v>
      </c>
      <c r="P31" s="35">
        <v>1048.2082608491992</v>
      </c>
      <c r="Q31" s="35">
        <v>596.41554791994008</v>
      </c>
      <c r="R31" s="35">
        <v>0</v>
      </c>
      <c r="S31" s="32"/>
      <c r="T31" s="32"/>
      <c r="U31" s="34" t="s">
        <v>31</v>
      </c>
      <c r="V31" s="36">
        <v>0</v>
      </c>
      <c r="W31" s="35">
        <v>0</v>
      </c>
      <c r="X31" s="35">
        <v>361.25797420837773</v>
      </c>
      <c r="Y31" s="35">
        <v>868.82675142314304</v>
      </c>
    </row>
    <row r="32" spans="1:25" ht="12" x14ac:dyDescent="0.25">
      <c r="A32" s="114">
        <v>65</v>
      </c>
      <c r="B32" s="114">
        <v>65</v>
      </c>
      <c r="C32" s="114">
        <v>30</v>
      </c>
      <c r="D32" s="114">
        <v>65</v>
      </c>
      <c r="E32" s="31"/>
      <c r="F32" s="11"/>
      <c r="G32" s="13"/>
      <c r="H32" s="13"/>
      <c r="I32" s="13"/>
      <c r="J32" s="8"/>
      <c r="K32" s="12"/>
      <c r="L32" s="12"/>
      <c r="M32" s="39"/>
      <c r="N32" s="31"/>
      <c r="O32" s="48"/>
      <c r="P32" s="12"/>
      <c r="Q32" s="12"/>
      <c r="R32" s="12"/>
      <c r="S32" s="39"/>
      <c r="T32" s="39"/>
      <c r="U32" s="31"/>
      <c r="V32" s="48"/>
      <c r="W32" s="12"/>
      <c r="X32" s="12"/>
      <c r="Y32" s="12"/>
    </row>
    <row r="33" spans="1:25" ht="12" x14ac:dyDescent="0.25">
      <c r="A33" s="153">
        <v>46</v>
      </c>
      <c r="B33" s="153">
        <v>7</v>
      </c>
      <c r="C33" s="153">
        <v>31</v>
      </c>
      <c r="D33" s="153">
        <v>52</v>
      </c>
      <c r="E33" s="41" t="s">
        <v>100</v>
      </c>
      <c r="F33" s="4">
        <v>1036.0655557688115</v>
      </c>
      <c r="G33" s="5">
        <v>1786.2444901705071</v>
      </c>
      <c r="H33" s="6">
        <v>1615.1980448048262</v>
      </c>
      <c r="I33" s="6">
        <v>1255.9818444608911</v>
      </c>
      <c r="J33" s="6">
        <v>827.57173829929582</v>
      </c>
      <c r="K33" s="5">
        <v>1104.6821547598045</v>
      </c>
      <c r="L33" s="5">
        <v>1283.7693561860401</v>
      </c>
      <c r="M33" s="32"/>
      <c r="N33" s="41" t="s">
        <v>100</v>
      </c>
      <c r="O33" s="42">
        <v>1376.2629592635467</v>
      </c>
      <c r="P33" s="5">
        <v>952.58614120232812</v>
      </c>
      <c r="Q33" s="5">
        <v>533.10797584879742</v>
      </c>
      <c r="R33" s="5">
        <v>1175.9637372568163</v>
      </c>
      <c r="S33" s="32"/>
      <c r="T33" s="32"/>
      <c r="U33" s="41" t="s">
        <v>100</v>
      </c>
      <c r="V33" s="42">
        <v>0</v>
      </c>
      <c r="W33" s="5">
        <v>27841.535345675591</v>
      </c>
      <c r="X33" s="5">
        <v>880.96536040813214</v>
      </c>
      <c r="Y33" s="5">
        <v>912.81933608492545</v>
      </c>
    </row>
    <row r="34" spans="1:25" x14ac:dyDescent="0.2">
      <c r="A34" s="114">
        <v>13</v>
      </c>
      <c r="B34" s="114">
        <v>1</v>
      </c>
      <c r="C34" s="114">
        <v>32</v>
      </c>
      <c r="D34" s="114">
        <v>13</v>
      </c>
      <c r="E34" s="34" t="s">
        <v>32</v>
      </c>
      <c r="F34" s="19">
        <v>971.48142815414042</v>
      </c>
      <c r="G34" s="35">
        <v>1212.3486660604499</v>
      </c>
      <c r="H34" s="43">
        <v>1191.224143745884</v>
      </c>
      <c r="I34" s="43">
        <v>1584.8458110199022</v>
      </c>
      <c r="J34" s="43">
        <v>827.72758252850394</v>
      </c>
      <c r="K34" s="35">
        <v>922.73704495034042</v>
      </c>
      <c r="L34" s="35">
        <v>898.18979500453236</v>
      </c>
      <c r="M34" s="32"/>
      <c r="N34" s="34" t="s">
        <v>32</v>
      </c>
      <c r="O34" s="36">
        <v>736.8073971162197</v>
      </c>
      <c r="P34" s="35">
        <v>804.19540681760395</v>
      </c>
      <c r="Q34" s="35">
        <v>460.24491288630793</v>
      </c>
      <c r="R34" s="35">
        <v>650.27427258645673</v>
      </c>
      <c r="S34" s="32"/>
      <c r="T34" s="32"/>
      <c r="U34" s="34" t="s">
        <v>32</v>
      </c>
      <c r="V34" s="36">
        <v>0</v>
      </c>
      <c r="W34" s="35">
        <v>0</v>
      </c>
      <c r="X34" s="35">
        <v>652.19987714355307</v>
      </c>
      <c r="Y34" s="35">
        <v>826.16446954312084</v>
      </c>
    </row>
    <row r="35" spans="1:25" x14ac:dyDescent="0.2">
      <c r="A35" s="114">
        <v>15</v>
      </c>
      <c r="B35" s="114">
        <v>2</v>
      </c>
      <c r="C35" s="114">
        <v>33</v>
      </c>
      <c r="D35" s="114">
        <v>15</v>
      </c>
      <c r="E35" s="34" t="s">
        <v>33</v>
      </c>
      <c r="F35" s="19">
        <v>1030.4713230462908</v>
      </c>
      <c r="G35" s="35">
        <v>1889.0095839691476</v>
      </c>
      <c r="H35" s="43">
        <v>1582.3908974565211</v>
      </c>
      <c r="I35" s="43">
        <v>1238.741374197926</v>
      </c>
      <c r="J35" s="43">
        <v>560</v>
      </c>
      <c r="K35" s="35">
        <v>1224.8416741263418</v>
      </c>
      <c r="L35" s="35">
        <v>1295.927332675014</v>
      </c>
      <c r="M35" s="32"/>
      <c r="N35" s="34" t="s">
        <v>33</v>
      </c>
      <c r="O35" s="36">
        <v>1352.1042623688986</v>
      </c>
      <c r="P35" s="35">
        <v>880.27514841614379</v>
      </c>
      <c r="Q35" s="35">
        <v>468.24914459048665</v>
      </c>
      <c r="R35" s="35">
        <v>954.64468194515973</v>
      </c>
      <c r="S35" s="32"/>
      <c r="T35" s="32"/>
      <c r="U35" s="34" t="s">
        <v>33</v>
      </c>
      <c r="V35" s="36">
        <v>0</v>
      </c>
      <c r="W35" s="35">
        <v>5329.3314660086617</v>
      </c>
      <c r="X35" s="35">
        <v>773.24986118524828</v>
      </c>
      <c r="Y35" s="35">
        <v>833.52621898615359</v>
      </c>
    </row>
    <row r="36" spans="1:25" x14ac:dyDescent="0.2">
      <c r="A36" s="114">
        <v>27</v>
      </c>
      <c r="B36" s="114">
        <v>3</v>
      </c>
      <c r="C36" s="114">
        <v>34</v>
      </c>
      <c r="D36" s="114">
        <v>27</v>
      </c>
      <c r="E36" s="34" t="s">
        <v>34</v>
      </c>
      <c r="F36" s="19">
        <v>581.04855942728602</v>
      </c>
      <c r="G36" s="35">
        <v>1423.5052113665956</v>
      </c>
      <c r="H36" s="43">
        <v>1426.1076521953748</v>
      </c>
      <c r="I36" s="43">
        <v>1161.0850118575654</v>
      </c>
      <c r="J36" s="43">
        <v>0</v>
      </c>
      <c r="K36" s="35">
        <v>742.94549577108012</v>
      </c>
      <c r="L36" s="35">
        <v>0</v>
      </c>
      <c r="M36" s="32"/>
      <c r="N36" s="34" t="s">
        <v>34</v>
      </c>
      <c r="O36" s="36">
        <v>0</v>
      </c>
      <c r="P36" s="35">
        <v>761.28261558917427</v>
      </c>
      <c r="Q36" s="35">
        <v>535.84236990996953</v>
      </c>
      <c r="R36" s="35">
        <v>0</v>
      </c>
      <c r="S36" s="32"/>
      <c r="T36" s="32"/>
      <c r="U36" s="34" t="s">
        <v>34</v>
      </c>
      <c r="V36" s="36">
        <v>0</v>
      </c>
      <c r="W36" s="35">
        <v>8638.2044887780539</v>
      </c>
      <c r="X36" s="35">
        <v>633.51562140660474</v>
      </c>
      <c r="Y36" s="35">
        <v>897.9579076554395</v>
      </c>
    </row>
    <row r="37" spans="1:25" x14ac:dyDescent="0.2">
      <c r="A37" s="114">
        <v>31</v>
      </c>
      <c r="B37" s="114">
        <v>4</v>
      </c>
      <c r="C37" s="114">
        <v>35</v>
      </c>
      <c r="D37" s="114">
        <v>31</v>
      </c>
      <c r="E37" s="34" t="s">
        <v>35</v>
      </c>
      <c r="F37" s="19">
        <v>1242.3742694526497</v>
      </c>
      <c r="G37" s="35">
        <v>1859.6383587226253</v>
      </c>
      <c r="H37" s="43">
        <v>1556.5496740862623</v>
      </c>
      <c r="I37" s="43">
        <v>1535.216986762289</v>
      </c>
      <c r="J37" s="43">
        <v>0</v>
      </c>
      <c r="K37" s="35">
        <v>1216.6634103000156</v>
      </c>
      <c r="L37" s="35">
        <v>1289.9954397282281</v>
      </c>
      <c r="M37" s="32"/>
      <c r="N37" s="34" t="s">
        <v>35</v>
      </c>
      <c r="O37" s="36">
        <v>1458.2505590076441</v>
      </c>
      <c r="P37" s="35">
        <v>1064.4355443981199</v>
      </c>
      <c r="Q37" s="35">
        <v>729.67786922869038</v>
      </c>
      <c r="R37" s="35">
        <v>480</v>
      </c>
      <c r="S37" s="32"/>
      <c r="T37" s="32"/>
      <c r="U37" s="34" t="s">
        <v>35</v>
      </c>
      <c r="V37" s="36">
        <v>0</v>
      </c>
      <c r="W37" s="35">
        <v>0</v>
      </c>
      <c r="X37" s="35">
        <v>928.19175123698687</v>
      </c>
      <c r="Y37" s="35">
        <v>1191.64200297858</v>
      </c>
    </row>
    <row r="38" spans="1:25" x14ac:dyDescent="0.2">
      <c r="A38" s="114">
        <v>32</v>
      </c>
      <c r="B38" s="114">
        <v>5</v>
      </c>
      <c r="C38" s="114">
        <v>36</v>
      </c>
      <c r="D38" s="114">
        <v>32</v>
      </c>
      <c r="E38" s="34" t="s">
        <v>36</v>
      </c>
      <c r="F38" s="19">
        <v>1285.5651847859035</v>
      </c>
      <c r="G38" s="35">
        <v>1921.2089800342394</v>
      </c>
      <c r="H38" s="43">
        <v>1844.9943992469721</v>
      </c>
      <c r="I38" s="43">
        <v>0</v>
      </c>
      <c r="J38" s="43">
        <v>0</v>
      </c>
      <c r="K38" s="35">
        <v>1219.1157734935648</v>
      </c>
      <c r="L38" s="35">
        <v>1749.5861130103724</v>
      </c>
      <c r="M38" s="32"/>
      <c r="N38" s="34" t="s">
        <v>36</v>
      </c>
      <c r="O38" s="36">
        <v>1480.8680997482045</v>
      </c>
      <c r="P38" s="35">
        <v>1136.6939279854303</v>
      </c>
      <c r="Q38" s="35">
        <v>637.11055891701983</v>
      </c>
      <c r="R38" s="35">
        <v>1366.5743432272518</v>
      </c>
      <c r="S38" s="32"/>
      <c r="T38" s="32"/>
      <c r="U38" s="34" t="s">
        <v>36</v>
      </c>
      <c r="V38" s="36">
        <v>0</v>
      </c>
      <c r="W38" s="35">
        <v>29999.999999999989</v>
      </c>
      <c r="X38" s="35">
        <v>1287.4841125149355</v>
      </c>
      <c r="Y38" s="35">
        <v>1281.9551680158388</v>
      </c>
    </row>
    <row r="39" spans="1:25" x14ac:dyDescent="0.2">
      <c r="A39" s="114">
        <v>40</v>
      </c>
      <c r="B39" s="114">
        <v>6</v>
      </c>
      <c r="C39" s="114">
        <v>37</v>
      </c>
      <c r="D39" s="114">
        <v>40</v>
      </c>
      <c r="E39" s="34" t="s">
        <v>37</v>
      </c>
      <c r="F39" s="19">
        <v>844.40832349644563</v>
      </c>
      <c r="G39" s="35">
        <v>1341.9919595211952</v>
      </c>
      <c r="H39" s="43">
        <v>1507.8377855899307</v>
      </c>
      <c r="I39" s="43">
        <v>1772.4101894186806</v>
      </c>
      <c r="J39" s="43">
        <v>0</v>
      </c>
      <c r="K39" s="35">
        <v>790.54724775913235</v>
      </c>
      <c r="L39" s="35">
        <v>790.08101188722947</v>
      </c>
      <c r="M39" s="32"/>
      <c r="N39" s="34" t="s">
        <v>37</v>
      </c>
      <c r="O39" s="36">
        <v>1180.5647507625956</v>
      </c>
      <c r="P39" s="35">
        <v>823.83116617134772</v>
      </c>
      <c r="Q39" s="35">
        <v>440.29191111254943</v>
      </c>
      <c r="R39" s="35">
        <v>0</v>
      </c>
      <c r="S39" s="32"/>
      <c r="T39" s="32"/>
      <c r="U39" s="34" t="s">
        <v>37</v>
      </c>
      <c r="V39" s="36">
        <v>0</v>
      </c>
      <c r="W39" s="35">
        <v>0</v>
      </c>
      <c r="X39" s="35">
        <v>714.09221054689931</v>
      </c>
      <c r="Y39" s="35">
        <v>595.69256470687594</v>
      </c>
    </row>
    <row r="40" spans="1:25" ht="12" x14ac:dyDescent="0.25">
      <c r="A40" s="114">
        <v>66</v>
      </c>
      <c r="B40" s="114">
        <v>66</v>
      </c>
      <c r="C40" s="114">
        <v>38</v>
      </c>
      <c r="D40" s="114">
        <v>66</v>
      </c>
      <c r="E40" s="38"/>
      <c r="F40" s="7"/>
      <c r="G40" s="3"/>
      <c r="H40" s="8"/>
      <c r="I40" s="8"/>
      <c r="J40" s="8"/>
      <c r="K40" s="3"/>
      <c r="L40" s="3"/>
      <c r="M40" s="39"/>
      <c r="N40" s="38"/>
      <c r="O40" s="40"/>
      <c r="P40" s="3"/>
      <c r="Q40" s="3"/>
      <c r="R40" s="3"/>
      <c r="S40" s="39"/>
      <c r="T40" s="39"/>
      <c r="U40" s="38"/>
      <c r="V40" s="40"/>
      <c r="W40" s="3"/>
      <c r="X40" s="3"/>
      <c r="Y40" s="3"/>
    </row>
    <row r="41" spans="1:25" ht="12" x14ac:dyDescent="0.25">
      <c r="A41" s="153">
        <v>53</v>
      </c>
      <c r="B41" s="153">
        <v>35</v>
      </c>
      <c r="C41" s="153">
        <v>39</v>
      </c>
      <c r="D41" s="153">
        <v>53</v>
      </c>
      <c r="E41" s="41" t="s">
        <v>99</v>
      </c>
      <c r="F41" s="4">
        <v>787.55379289786083</v>
      </c>
      <c r="G41" s="5">
        <v>1146.9659892895104</v>
      </c>
      <c r="H41" s="6">
        <v>1820.8310495490059</v>
      </c>
      <c r="I41" s="6">
        <v>1165.3216020680534</v>
      </c>
      <c r="J41" s="6">
        <v>0</v>
      </c>
      <c r="K41" s="5">
        <v>879.88078231814052</v>
      </c>
      <c r="L41" s="5">
        <v>992.30088413423039</v>
      </c>
      <c r="M41" s="32"/>
      <c r="N41" s="41" t="s">
        <v>99</v>
      </c>
      <c r="O41" s="42">
        <v>881.70626202837821</v>
      </c>
      <c r="P41" s="5">
        <v>763.4363404066869</v>
      </c>
      <c r="Q41" s="5">
        <v>560.26704581621095</v>
      </c>
      <c r="R41" s="5">
        <v>884.16583409083887</v>
      </c>
      <c r="S41" s="32"/>
      <c r="T41" s="32"/>
      <c r="U41" s="41" t="s">
        <v>99</v>
      </c>
      <c r="V41" s="42">
        <v>0</v>
      </c>
      <c r="W41" s="5">
        <v>13300.700264782268</v>
      </c>
      <c r="X41" s="5">
        <v>707.01859068405895</v>
      </c>
      <c r="Y41" s="5">
        <v>853.68653956831054</v>
      </c>
    </row>
    <row r="42" spans="1:25" x14ac:dyDescent="0.2">
      <c r="A42" s="114">
        <v>8</v>
      </c>
      <c r="B42" s="114">
        <v>30</v>
      </c>
      <c r="C42" s="114">
        <v>40</v>
      </c>
      <c r="D42" s="114">
        <v>8</v>
      </c>
      <c r="E42" s="34" t="s">
        <v>38</v>
      </c>
      <c r="F42" s="19">
        <v>804.04846676910392</v>
      </c>
      <c r="G42" s="35">
        <v>815.15135090235742</v>
      </c>
      <c r="H42" s="43">
        <v>520</v>
      </c>
      <c r="I42" s="43">
        <v>0</v>
      </c>
      <c r="J42" s="43">
        <v>0</v>
      </c>
      <c r="K42" s="35">
        <v>762.03409380854225</v>
      </c>
      <c r="L42" s="35">
        <v>951.43687418103116</v>
      </c>
      <c r="M42" s="32"/>
      <c r="N42" s="34" t="s">
        <v>38</v>
      </c>
      <c r="O42" s="36">
        <v>0</v>
      </c>
      <c r="P42" s="35">
        <v>747.64820459502118</v>
      </c>
      <c r="Q42" s="35">
        <v>379.93641170138267</v>
      </c>
      <c r="R42" s="35">
        <v>399.99999999999994</v>
      </c>
      <c r="S42" s="32"/>
      <c r="T42" s="32"/>
      <c r="U42" s="34" t="s">
        <v>38</v>
      </c>
      <c r="V42" s="36">
        <v>0</v>
      </c>
      <c r="W42" s="35">
        <v>0</v>
      </c>
      <c r="X42" s="35">
        <v>604.84825967849156</v>
      </c>
      <c r="Y42" s="35">
        <v>783.18870694620387</v>
      </c>
    </row>
    <row r="43" spans="1:25" x14ac:dyDescent="0.2">
      <c r="A43" s="114">
        <v>9</v>
      </c>
      <c r="B43" s="114">
        <v>31</v>
      </c>
      <c r="C43" s="114">
        <v>41</v>
      </c>
      <c r="D43" s="114">
        <v>9</v>
      </c>
      <c r="E43" s="34" t="s">
        <v>39</v>
      </c>
      <c r="F43" s="19">
        <v>747.90519151392391</v>
      </c>
      <c r="G43" s="35">
        <v>1596.545600236288</v>
      </c>
      <c r="H43" s="43">
        <v>1157.0049664133039</v>
      </c>
      <c r="I43" s="43">
        <v>1090.8861128945475</v>
      </c>
      <c r="J43" s="43">
        <v>0</v>
      </c>
      <c r="K43" s="35">
        <v>1086.1962043379897</v>
      </c>
      <c r="L43" s="35">
        <v>1015.9677085942925</v>
      </c>
      <c r="M43" s="32"/>
      <c r="N43" s="34" t="s">
        <v>39</v>
      </c>
      <c r="O43" s="36">
        <v>906.81634465903221</v>
      </c>
      <c r="P43" s="35">
        <v>716.31691066678036</v>
      </c>
      <c r="Q43" s="35">
        <v>519.81024331352285</v>
      </c>
      <c r="R43" s="35">
        <v>788.16628113265654</v>
      </c>
      <c r="S43" s="32"/>
      <c r="T43" s="32"/>
      <c r="U43" s="34" t="s">
        <v>39</v>
      </c>
      <c r="V43" s="36">
        <v>0</v>
      </c>
      <c r="W43" s="35">
        <v>15672.693308725051</v>
      </c>
      <c r="X43" s="35">
        <v>756.00532158950728</v>
      </c>
      <c r="Y43" s="35">
        <v>894.83802306331802</v>
      </c>
    </row>
    <row r="44" spans="1:25" x14ac:dyDescent="0.2">
      <c r="A44" s="114">
        <v>28</v>
      </c>
      <c r="B44" s="114">
        <v>32</v>
      </c>
      <c r="C44" s="114">
        <v>42</v>
      </c>
      <c r="D44" s="114">
        <v>28</v>
      </c>
      <c r="E44" s="34" t="s">
        <v>40</v>
      </c>
      <c r="F44" s="19">
        <v>778.27460433860767</v>
      </c>
      <c r="G44" s="35">
        <v>875.3830930998472</v>
      </c>
      <c r="H44" s="43">
        <v>1751.627957815253</v>
      </c>
      <c r="I44" s="43">
        <v>1416.676461022116</v>
      </c>
      <c r="J44" s="43">
        <v>0</v>
      </c>
      <c r="K44" s="35">
        <v>950.04800281637506</v>
      </c>
      <c r="L44" s="35">
        <v>653.60924511366352</v>
      </c>
      <c r="M44" s="32"/>
      <c r="N44" s="34" t="s">
        <v>40</v>
      </c>
      <c r="O44" s="36">
        <v>828.95415245779895</v>
      </c>
      <c r="P44" s="35">
        <v>973.74043137885587</v>
      </c>
      <c r="Q44" s="35">
        <v>588.18122879176281</v>
      </c>
      <c r="R44" s="35">
        <v>859.86605736036427</v>
      </c>
      <c r="S44" s="32"/>
      <c r="T44" s="32"/>
      <c r="U44" s="34" t="s">
        <v>40</v>
      </c>
      <c r="V44" s="36">
        <v>0</v>
      </c>
      <c r="W44" s="35">
        <v>600</v>
      </c>
      <c r="X44" s="35">
        <v>662.77590095147309</v>
      </c>
      <c r="Y44" s="35">
        <v>719.70092359573198</v>
      </c>
    </row>
    <row r="45" spans="1:25" x14ac:dyDescent="0.2">
      <c r="A45" s="114">
        <v>34</v>
      </c>
      <c r="B45" s="114">
        <v>33</v>
      </c>
      <c r="C45" s="114">
        <v>43</v>
      </c>
      <c r="D45" s="114">
        <v>34</v>
      </c>
      <c r="E45" s="34" t="s">
        <v>41</v>
      </c>
      <c r="F45" s="19">
        <v>668.78276213869788</v>
      </c>
      <c r="G45" s="35">
        <v>981.2507582727136</v>
      </c>
      <c r="H45" s="43">
        <v>1160</v>
      </c>
      <c r="I45" s="43">
        <v>0</v>
      </c>
      <c r="J45" s="43">
        <v>0</v>
      </c>
      <c r="K45" s="35">
        <v>735.52558322656319</v>
      </c>
      <c r="L45" s="35">
        <v>0</v>
      </c>
      <c r="M45" s="32"/>
      <c r="N45" s="34" t="s">
        <v>41</v>
      </c>
      <c r="O45" s="36">
        <v>0</v>
      </c>
      <c r="P45" s="35">
        <v>593.9166934784821</v>
      </c>
      <c r="Q45" s="35">
        <v>454.76182108267318</v>
      </c>
      <c r="R45" s="35">
        <v>79.999999999999986</v>
      </c>
      <c r="S45" s="32"/>
      <c r="T45" s="32"/>
      <c r="U45" s="34" t="s">
        <v>41</v>
      </c>
      <c r="V45" s="36">
        <v>0</v>
      </c>
      <c r="W45" s="35">
        <v>0</v>
      </c>
      <c r="X45" s="35">
        <v>791.985404534194</v>
      </c>
      <c r="Y45" s="35">
        <v>639.95055750522079</v>
      </c>
    </row>
    <row r="46" spans="1:25" x14ac:dyDescent="0.2">
      <c r="A46" s="114">
        <v>35</v>
      </c>
      <c r="B46" s="114">
        <v>34</v>
      </c>
      <c r="C46" s="114">
        <v>44</v>
      </c>
      <c r="D46" s="114">
        <v>35</v>
      </c>
      <c r="E46" s="34" t="s">
        <v>42</v>
      </c>
      <c r="F46" s="19">
        <v>954.20808925888468</v>
      </c>
      <c r="G46" s="35">
        <v>1583.2804557772247</v>
      </c>
      <c r="H46" s="43">
        <v>2517.4831269156252</v>
      </c>
      <c r="I46" s="43">
        <v>638.29346175717171</v>
      </c>
      <c r="J46" s="43">
        <v>0</v>
      </c>
      <c r="K46" s="35">
        <v>719.24263912109132</v>
      </c>
      <c r="L46" s="35">
        <v>1006.82259053154</v>
      </c>
      <c r="M46" s="32"/>
      <c r="N46" s="34" t="s">
        <v>42</v>
      </c>
      <c r="O46" s="36">
        <v>1060.9928851511613</v>
      </c>
      <c r="P46" s="35">
        <v>886.0200000007635</v>
      </c>
      <c r="Q46" s="35">
        <v>673.60260168052253</v>
      </c>
      <c r="R46" s="35">
        <v>892.76687309660019</v>
      </c>
      <c r="S46" s="32"/>
      <c r="T46" s="32"/>
      <c r="U46" s="34" t="s">
        <v>42</v>
      </c>
      <c r="V46" s="36">
        <v>0</v>
      </c>
      <c r="W46" s="35">
        <v>2698.6852482976196</v>
      </c>
      <c r="X46" s="35">
        <v>781.98278841236231</v>
      </c>
      <c r="Y46" s="35">
        <v>1098.9284098880764</v>
      </c>
    </row>
    <row r="47" spans="1:25" ht="12" x14ac:dyDescent="0.25">
      <c r="A47" s="114">
        <v>67</v>
      </c>
      <c r="B47" s="114">
        <v>67</v>
      </c>
      <c r="C47" s="114">
        <v>45</v>
      </c>
      <c r="D47" s="114">
        <v>67</v>
      </c>
      <c r="E47" s="31"/>
      <c r="F47" s="11"/>
      <c r="G47" s="12"/>
      <c r="H47" s="13"/>
      <c r="I47" s="13"/>
      <c r="J47" s="13"/>
      <c r="K47" s="12"/>
      <c r="L47" s="12"/>
      <c r="M47" s="39"/>
      <c r="N47" s="31"/>
      <c r="O47" s="48"/>
      <c r="P47" s="12"/>
      <c r="Q47" s="12"/>
      <c r="R47" s="12"/>
      <c r="S47" s="39"/>
      <c r="T47" s="39"/>
      <c r="U47" s="31"/>
      <c r="V47" s="48"/>
      <c r="W47" s="12"/>
      <c r="X47" s="12"/>
      <c r="Y47" s="12"/>
    </row>
    <row r="48" spans="1:25" ht="12" x14ac:dyDescent="0.25">
      <c r="A48" s="153">
        <v>49</v>
      </c>
      <c r="B48" s="153">
        <v>16</v>
      </c>
      <c r="C48" s="153">
        <v>46</v>
      </c>
      <c r="D48" s="153">
        <v>54</v>
      </c>
      <c r="E48" s="41" t="s">
        <v>98</v>
      </c>
      <c r="F48" s="4">
        <v>851.95062659154053</v>
      </c>
      <c r="G48" s="5">
        <v>1590.3919490037522</v>
      </c>
      <c r="H48" s="6">
        <v>1373.4244154552068</v>
      </c>
      <c r="I48" s="5">
        <v>1698.8272469166634</v>
      </c>
      <c r="J48" s="6">
        <v>0</v>
      </c>
      <c r="K48" s="5">
        <v>1105.7061481289722</v>
      </c>
      <c r="L48" s="5">
        <v>1372.3634844216731</v>
      </c>
      <c r="M48" s="32"/>
      <c r="N48" s="41" t="s">
        <v>98</v>
      </c>
      <c r="O48" s="42">
        <v>1284.1706405163316</v>
      </c>
      <c r="P48" s="5">
        <v>1021.8140500305244</v>
      </c>
      <c r="Q48" s="5">
        <v>681.68552217137722</v>
      </c>
      <c r="R48" s="5">
        <v>1059.8873147702686</v>
      </c>
      <c r="S48" s="32"/>
      <c r="T48" s="32"/>
      <c r="U48" s="41" t="s">
        <v>98</v>
      </c>
      <c r="V48" s="42">
        <v>0</v>
      </c>
      <c r="W48" s="5">
        <v>10976.505278007598</v>
      </c>
      <c r="X48" s="5">
        <v>956.84847193983626</v>
      </c>
      <c r="Y48" s="5">
        <v>949.64454525739984</v>
      </c>
    </row>
    <row r="49" spans="1:25" x14ac:dyDescent="0.2">
      <c r="A49" s="114">
        <v>4</v>
      </c>
      <c r="B49" s="114">
        <v>13</v>
      </c>
      <c r="C49" s="114">
        <v>47</v>
      </c>
      <c r="D49" s="114">
        <v>4</v>
      </c>
      <c r="E49" s="34" t="s">
        <v>43</v>
      </c>
      <c r="F49" s="19">
        <v>889.11105809445257</v>
      </c>
      <c r="G49" s="35">
        <v>1821.1926105579132</v>
      </c>
      <c r="H49" s="50">
        <v>1350.1559678238609</v>
      </c>
      <c r="I49" s="35">
        <v>1744.2811965381138</v>
      </c>
      <c r="J49" s="50">
        <v>0</v>
      </c>
      <c r="K49" s="35">
        <v>1243.4041780424986</v>
      </c>
      <c r="L49" s="35">
        <v>1492.4581502736119</v>
      </c>
      <c r="M49" s="32"/>
      <c r="N49" s="34" t="s">
        <v>43</v>
      </c>
      <c r="O49" s="36">
        <v>1464.7714009497215</v>
      </c>
      <c r="P49" s="35">
        <v>1179.4250430605125</v>
      </c>
      <c r="Q49" s="35">
        <v>973.58163436252005</v>
      </c>
      <c r="R49" s="35">
        <v>1311.9918879856993</v>
      </c>
      <c r="S49" s="32"/>
      <c r="T49" s="32"/>
      <c r="U49" s="34" t="s">
        <v>43</v>
      </c>
      <c r="V49" s="36">
        <v>0</v>
      </c>
      <c r="W49" s="35">
        <v>15568.830925202372</v>
      </c>
      <c r="X49" s="35">
        <v>1176.7858131109499</v>
      </c>
      <c r="Y49" s="35">
        <v>943.05875939474106</v>
      </c>
    </row>
    <row r="50" spans="1:25" x14ac:dyDescent="0.2">
      <c r="A50" s="114">
        <v>14</v>
      </c>
      <c r="B50" s="114">
        <v>14</v>
      </c>
      <c r="C50" s="114">
        <v>48</v>
      </c>
      <c r="D50" s="114">
        <v>14</v>
      </c>
      <c r="E50" s="34" t="s">
        <v>44</v>
      </c>
      <c r="F50" s="19">
        <v>441.25493749878245</v>
      </c>
      <c r="G50" s="35">
        <v>1525.2299597631195</v>
      </c>
      <c r="H50" s="50">
        <v>1545.2070016988084</v>
      </c>
      <c r="I50" s="35">
        <v>1120</v>
      </c>
      <c r="J50" s="50">
        <v>0</v>
      </c>
      <c r="K50" s="35">
        <v>691.34691272844964</v>
      </c>
      <c r="L50" s="35">
        <v>1139.4673215001451</v>
      </c>
      <c r="M50" s="32"/>
      <c r="N50" s="34" t="s">
        <v>44</v>
      </c>
      <c r="O50" s="36">
        <v>1225.9683529583704</v>
      </c>
      <c r="P50" s="35">
        <v>941.69696782215544</v>
      </c>
      <c r="Q50" s="35">
        <v>298.93355853056107</v>
      </c>
      <c r="R50" s="35">
        <v>560</v>
      </c>
      <c r="S50" s="32"/>
      <c r="T50" s="32"/>
      <c r="U50" s="34" t="s">
        <v>44</v>
      </c>
      <c r="V50" s="36">
        <v>0</v>
      </c>
      <c r="W50" s="35">
        <v>7113.8727128914707</v>
      </c>
      <c r="X50" s="35">
        <v>808.04055777802625</v>
      </c>
      <c r="Y50" s="35">
        <v>1056.0901721852504</v>
      </c>
    </row>
    <row r="51" spans="1:25" x14ac:dyDescent="0.2">
      <c r="A51" s="114">
        <v>36</v>
      </c>
      <c r="B51" s="114">
        <v>15</v>
      </c>
      <c r="C51" s="114">
        <v>49</v>
      </c>
      <c r="D51" s="114">
        <v>36</v>
      </c>
      <c r="E51" s="34" t="s">
        <v>45</v>
      </c>
      <c r="F51" s="19">
        <v>770.67905198508606</v>
      </c>
      <c r="G51" s="35">
        <v>1352.5009184303794</v>
      </c>
      <c r="H51" s="50">
        <v>1346.3330120468568</v>
      </c>
      <c r="I51" s="35">
        <v>399.65179956274091</v>
      </c>
      <c r="J51" s="50">
        <v>0</v>
      </c>
      <c r="K51" s="35">
        <v>1398.3643635744286</v>
      </c>
      <c r="L51" s="35">
        <v>1176.4912613982603</v>
      </c>
      <c r="M51" s="32"/>
      <c r="N51" s="34" t="s">
        <v>45</v>
      </c>
      <c r="O51" s="36">
        <v>1008.5091173848881</v>
      </c>
      <c r="P51" s="35">
        <v>713.56649316896869</v>
      </c>
      <c r="Q51" s="35">
        <v>479.71818339580875</v>
      </c>
      <c r="R51" s="35">
        <v>984.7075742851996</v>
      </c>
      <c r="S51" s="32"/>
      <c r="T51" s="32"/>
      <c r="U51" s="34" t="s">
        <v>45</v>
      </c>
      <c r="V51" s="36">
        <v>0</v>
      </c>
      <c r="W51" s="35">
        <v>0</v>
      </c>
      <c r="X51" s="35">
        <v>934.72662840074497</v>
      </c>
      <c r="Y51" s="35">
        <v>903.67925505376763</v>
      </c>
    </row>
    <row r="52" spans="1:25" ht="12" x14ac:dyDescent="0.25">
      <c r="A52" s="114">
        <v>68</v>
      </c>
      <c r="B52" s="114">
        <v>68</v>
      </c>
      <c r="C52" s="114">
        <v>50</v>
      </c>
      <c r="D52" s="114">
        <v>68</v>
      </c>
      <c r="E52" s="38"/>
      <c r="F52" s="7"/>
      <c r="G52" s="3"/>
      <c r="H52" s="15"/>
      <c r="I52" s="3"/>
      <c r="J52" s="15"/>
      <c r="K52" s="3"/>
      <c r="L52" s="3"/>
      <c r="M52" s="39"/>
      <c r="N52" s="38"/>
      <c r="O52" s="40"/>
      <c r="P52" s="3"/>
      <c r="Q52" s="3"/>
      <c r="R52" s="3"/>
      <c r="S52" s="39"/>
      <c r="T52" s="39"/>
      <c r="U52" s="38"/>
      <c r="V52" s="40"/>
      <c r="W52" s="3"/>
      <c r="X52" s="3"/>
      <c r="Y52" s="3"/>
    </row>
    <row r="53" spans="1:25" ht="12" x14ac:dyDescent="0.25">
      <c r="A53" s="153">
        <v>55</v>
      </c>
      <c r="B53" s="153">
        <v>44</v>
      </c>
      <c r="C53" s="153">
        <v>51</v>
      </c>
      <c r="D53" s="153">
        <v>55</v>
      </c>
      <c r="E53" s="41" t="s">
        <v>97</v>
      </c>
      <c r="F53" s="4">
        <v>944.19301325543051</v>
      </c>
      <c r="G53" s="5">
        <v>1406.0002984337405</v>
      </c>
      <c r="H53" s="6">
        <v>1071.586441871176</v>
      </c>
      <c r="I53" s="6">
        <v>400.00000000000006</v>
      </c>
      <c r="J53" s="6">
        <v>761.88728329039998</v>
      </c>
      <c r="K53" s="5">
        <v>875.79404780586867</v>
      </c>
      <c r="L53" s="5">
        <v>1087.9146013000814</v>
      </c>
      <c r="M53" s="32"/>
      <c r="N53" s="41" t="s">
        <v>97</v>
      </c>
      <c r="O53" s="42">
        <v>0</v>
      </c>
      <c r="P53" s="5">
        <v>969.20907347354819</v>
      </c>
      <c r="Q53" s="5">
        <v>435.71098845125499</v>
      </c>
      <c r="R53" s="5">
        <v>0</v>
      </c>
      <c r="S53" s="32"/>
      <c r="T53" s="32"/>
      <c r="U53" s="41" t="s">
        <v>97</v>
      </c>
      <c r="V53" s="42">
        <v>0</v>
      </c>
      <c r="W53" s="5">
        <v>11164.27412380755</v>
      </c>
      <c r="X53" s="5">
        <v>736.88143811548844</v>
      </c>
      <c r="Y53" s="5">
        <v>861.20502160079661</v>
      </c>
    </row>
    <row r="54" spans="1:25" x14ac:dyDescent="0.2">
      <c r="A54" s="114">
        <v>20</v>
      </c>
      <c r="B54" s="114">
        <v>40</v>
      </c>
      <c r="C54" s="114">
        <v>52</v>
      </c>
      <c r="D54" s="114">
        <v>20</v>
      </c>
      <c r="E54" s="34" t="s">
        <v>46</v>
      </c>
      <c r="F54" s="19">
        <v>784.44476375146451</v>
      </c>
      <c r="G54" s="35">
        <v>861.09282473036899</v>
      </c>
      <c r="H54" s="43">
        <v>832.52773595728024</v>
      </c>
      <c r="I54" s="43">
        <v>0</v>
      </c>
      <c r="J54" s="43">
        <v>0</v>
      </c>
      <c r="K54" s="35">
        <v>849.98257926679969</v>
      </c>
      <c r="L54" s="35">
        <v>956.88821623578951</v>
      </c>
      <c r="M54" s="32"/>
      <c r="N54" s="34" t="s">
        <v>46</v>
      </c>
      <c r="O54" s="36">
        <v>0</v>
      </c>
      <c r="P54" s="35">
        <v>801.54750304727997</v>
      </c>
      <c r="Q54" s="35">
        <v>300.96165927689538</v>
      </c>
      <c r="R54" s="35">
        <v>0</v>
      </c>
      <c r="S54" s="32"/>
      <c r="T54" s="32"/>
      <c r="U54" s="34" t="s">
        <v>46</v>
      </c>
      <c r="V54" s="36">
        <v>0</v>
      </c>
      <c r="W54" s="35">
        <v>23200</v>
      </c>
      <c r="X54" s="35">
        <v>662.18723316818989</v>
      </c>
      <c r="Y54" s="35">
        <v>643.51809698125248</v>
      </c>
    </row>
    <row r="55" spans="1:25" x14ac:dyDescent="0.2">
      <c r="A55" s="114">
        <v>29</v>
      </c>
      <c r="B55" s="114">
        <v>41</v>
      </c>
      <c r="C55" s="114">
        <v>53</v>
      </c>
      <c r="D55" s="114">
        <v>29</v>
      </c>
      <c r="E55" s="34" t="s">
        <v>47</v>
      </c>
      <c r="F55" s="19">
        <v>1166.0800367887662</v>
      </c>
      <c r="G55" s="35">
        <v>1255.9918955855217</v>
      </c>
      <c r="H55" s="43">
        <v>1211.9012788436926</v>
      </c>
      <c r="I55" s="43">
        <v>0</v>
      </c>
      <c r="J55" s="43">
        <v>1200</v>
      </c>
      <c r="K55" s="35">
        <v>887.69800907608578</v>
      </c>
      <c r="L55" s="35">
        <v>1159.5880861850446</v>
      </c>
      <c r="M55" s="32"/>
      <c r="N55" s="34" t="s">
        <v>47</v>
      </c>
      <c r="O55" s="36">
        <v>0</v>
      </c>
      <c r="P55" s="35">
        <v>971.60927113144896</v>
      </c>
      <c r="Q55" s="35">
        <v>875.94791774427949</v>
      </c>
      <c r="R55" s="35">
        <v>0</v>
      </c>
      <c r="S55" s="32"/>
      <c r="T55" s="32"/>
      <c r="U55" s="34" t="s">
        <v>47</v>
      </c>
      <c r="V55" s="36">
        <v>0</v>
      </c>
      <c r="W55" s="35">
        <v>11112.59631886858</v>
      </c>
      <c r="X55" s="35">
        <v>739.67029002797483</v>
      </c>
      <c r="Y55" s="35">
        <v>757.62268700390109</v>
      </c>
    </row>
    <row r="56" spans="1:25" x14ac:dyDescent="0.2">
      <c r="A56" s="114">
        <v>39</v>
      </c>
      <c r="B56" s="114">
        <v>42</v>
      </c>
      <c r="C56" s="114">
        <v>54</v>
      </c>
      <c r="D56" s="114">
        <v>39</v>
      </c>
      <c r="E56" s="34" t="s">
        <v>48</v>
      </c>
      <c r="F56" s="19">
        <v>653.90901371652023</v>
      </c>
      <c r="G56" s="35">
        <v>1197.304018339257</v>
      </c>
      <c r="H56" s="43">
        <v>853.78737615958937</v>
      </c>
      <c r="I56" s="43">
        <v>0</v>
      </c>
      <c r="J56" s="43">
        <v>649.24943824622369</v>
      </c>
      <c r="K56" s="35">
        <v>1054.0396550443043</v>
      </c>
      <c r="L56" s="35">
        <v>0</v>
      </c>
      <c r="M56" s="32"/>
      <c r="N56" s="34" t="s">
        <v>48</v>
      </c>
      <c r="O56" s="36">
        <v>0</v>
      </c>
      <c r="P56" s="35">
        <v>1038.2502377317969</v>
      </c>
      <c r="Q56" s="35">
        <v>327.12114711661889</v>
      </c>
      <c r="R56" s="35">
        <v>0</v>
      </c>
      <c r="S56" s="32"/>
      <c r="T56" s="32"/>
      <c r="U56" s="34" t="s">
        <v>48</v>
      </c>
      <c r="V56" s="36">
        <v>0</v>
      </c>
      <c r="W56" s="35">
        <v>0</v>
      </c>
      <c r="X56" s="35">
        <v>573.85731950885861</v>
      </c>
      <c r="Y56" s="35">
        <v>752.28501263868623</v>
      </c>
    </row>
    <row r="57" spans="1:25" x14ac:dyDescent="0.2">
      <c r="A57" s="114">
        <v>45</v>
      </c>
      <c r="B57" s="114">
        <v>43</v>
      </c>
      <c r="C57" s="114">
        <v>55</v>
      </c>
      <c r="D57" s="114">
        <v>45</v>
      </c>
      <c r="E57" s="34" t="s">
        <v>49</v>
      </c>
      <c r="F57" s="19">
        <v>665.56208082889771</v>
      </c>
      <c r="G57" s="35">
        <v>1829.4093492138163</v>
      </c>
      <c r="H57" s="43">
        <v>992.64919924745561</v>
      </c>
      <c r="I57" s="43">
        <v>400.00000000000006</v>
      </c>
      <c r="J57" s="43">
        <v>0</v>
      </c>
      <c r="K57" s="35">
        <v>938.71921615987731</v>
      </c>
      <c r="L57" s="35">
        <v>0</v>
      </c>
      <c r="M57" s="32"/>
      <c r="N57" s="34" t="s">
        <v>49</v>
      </c>
      <c r="O57" s="36">
        <v>0</v>
      </c>
      <c r="P57" s="35">
        <v>1158.1609738494951</v>
      </c>
      <c r="Q57" s="35">
        <v>392.2706536402755</v>
      </c>
      <c r="R57" s="35">
        <v>0</v>
      </c>
      <c r="S57" s="32"/>
      <c r="T57" s="32"/>
      <c r="U57" s="34" t="s">
        <v>49</v>
      </c>
      <c r="V57" s="36">
        <v>0</v>
      </c>
      <c r="W57" s="35">
        <v>0</v>
      </c>
      <c r="X57" s="35">
        <v>908.60339275947297</v>
      </c>
      <c r="Y57" s="35">
        <v>1281.2607520288957</v>
      </c>
    </row>
    <row r="58" spans="1:25" ht="12" x14ac:dyDescent="0.25">
      <c r="A58" s="114">
        <v>69</v>
      </c>
      <c r="B58" s="114">
        <v>69</v>
      </c>
      <c r="C58" s="114">
        <v>56</v>
      </c>
      <c r="D58" s="114">
        <v>69</v>
      </c>
      <c r="E58" s="31"/>
      <c r="F58" s="11"/>
      <c r="G58" s="12"/>
      <c r="H58" s="13"/>
      <c r="I58" s="13"/>
      <c r="J58" s="13"/>
      <c r="K58" s="12"/>
      <c r="L58" s="12"/>
      <c r="M58" s="39"/>
      <c r="N58" s="31"/>
      <c r="O58" s="48"/>
      <c r="P58" s="12"/>
      <c r="Q58" s="12"/>
      <c r="R58" s="12"/>
      <c r="S58" s="39"/>
      <c r="T58" s="39"/>
      <c r="U58" s="31"/>
      <c r="V58" s="48"/>
      <c r="W58" s="12"/>
      <c r="X58" s="12"/>
      <c r="Y58" s="12"/>
    </row>
    <row r="59" spans="1:25" ht="12" x14ac:dyDescent="0.25">
      <c r="A59" s="153">
        <v>58</v>
      </c>
      <c r="B59" s="153">
        <v>58</v>
      </c>
      <c r="C59" s="153">
        <v>57</v>
      </c>
      <c r="D59" s="153">
        <v>56</v>
      </c>
      <c r="E59" s="41" t="s">
        <v>96</v>
      </c>
      <c r="F59" s="4">
        <v>858.11822374106339</v>
      </c>
      <c r="G59" s="5">
        <v>1370.8744112301474</v>
      </c>
      <c r="H59" s="6">
        <v>1184.1279731269588</v>
      </c>
      <c r="I59" s="6">
        <v>1140.4521526974061</v>
      </c>
      <c r="J59" s="6">
        <v>0</v>
      </c>
      <c r="K59" s="5">
        <v>1036.0577156118654</v>
      </c>
      <c r="L59" s="5">
        <v>1077.6634366201565</v>
      </c>
      <c r="M59" s="32"/>
      <c r="N59" s="41" t="s">
        <v>96</v>
      </c>
      <c r="O59" s="42">
        <v>994.68385608885671</v>
      </c>
      <c r="P59" s="5">
        <v>855.85529825711615</v>
      </c>
      <c r="Q59" s="5">
        <v>444.82034210790795</v>
      </c>
      <c r="R59" s="5">
        <v>706.35119370440509</v>
      </c>
      <c r="S59" s="32"/>
      <c r="T59" s="32"/>
      <c r="U59" s="41" t="s">
        <v>96</v>
      </c>
      <c r="V59" s="42">
        <v>7787.4939964218338</v>
      </c>
      <c r="W59" s="5">
        <v>3878.1039000735686</v>
      </c>
      <c r="X59" s="5">
        <v>653.76127529164057</v>
      </c>
      <c r="Y59" s="5">
        <v>872.78465979065447</v>
      </c>
    </row>
    <row r="60" spans="1:25" x14ac:dyDescent="0.2">
      <c r="A60" s="114">
        <v>3</v>
      </c>
      <c r="B60" s="114">
        <v>54</v>
      </c>
      <c r="C60" s="114">
        <v>58</v>
      </c>
      <c r="D60" s="114">
        <v>3</v>
      </c>
      <c r="E60" s="34" t="s">
        <v>50</v>
      </c>
      <c r="F60" s="19">
        <v>859.20445586170206</v>
      </c>
      <c r="G60" s="35">
        <v>1491.6652349280423</v>
      </c>
      <c r="H60" s="43">
        <v>1027.1417019163964</v>
      </c>
      <c r="I60" s="43">
        <v>1365.5373248338542</v>
      </c>
      <c r="J60" s="43">
        <v>0</v>
      </c>
      <c r="K60" s="35">
        <v>954.29510331604718</v>
      </c>
      <c r="L60" s="35">
        <v>1164.7409037458694</v>
      </c>
      <c r="M60" s="32"/>
      <c r="N60" s="34" t="s">
        <v>50</v>
      </c>
      <c r="O60" s="36">
        <v>1071.2231970654573</v>
      </c>
      <c r="P60" s="35">
        <v>1072.0511502714803</v>
      </c>
      <c r="Q60" s="35">
        <v>375.29964690097933</v>
      </c>
      <c r="R60" s="35">
        <v>1022.8571687420507</v>
      </c>
      <c r="S60" s="32"/>
      <c r="T60" s="32"/>
      <c r="U60" s="34" t="s">
        <v>50</v>
      </c>
      <c r="V60" s="36">
        <v>7532.6032126346354</v>
      </c>
      <c r="W60" s="35">
        <v>15687.5</v>
      </c>
      <c r="X60" s="35">
        <v>698.09226792497782</v>
      </c>
      <c r="Y60" s="35">
        <v>991.6374434175558</v>
      </c>
    </row>
    <row r="61" spans="1:25" x14ac:dyDescent="0.2">
      <c r="A61" s="114">
        <v>21</v>
      </c>
      <c r="B61" s="114">
        <v>55</v>
      </c>
      <c r="C61" s="114">
        <v>59</v>
      </c>
      <c r="D61" s="114">
        <v>21</v>
      </c>
      <c r="E61" s="34" t="s">
        <v>51</v>
      </c>
      <c r="F61" s="19">
        <v>676.90549153653592</v>
      </c>
      <c r="G61" s="35">
        <v>1453.5724023144717</v>
      </c>
      <c r="H61" s="43">
        <v>1427.456017363543</v>
      </c>
      <c r="I61" s="43">
        <v>1175.7723897648602</v>
      </c>
      <c r="J61" s="43">
        <v>0</v>
      </c>
      <c r="K61" s="35">
        <v>1268.686837624128</v>
      </c>
      <c r="L61" s="35">
        <v>1018.3181180596692</v>
      </c>
      <c r="M61" s="32"/>
      <c r="N61" s="34" t="s">
        <v>51</v>
      </c>
      <c r="O61" s="36">
        <v>651.75126199252406</v>
      </c>
      <c r="P61" s="35">
        <v>814.50939181093497</v>
      </c>
      <c r="Q61" s="35">
        <v>346.91977687703786</v>
      </c>
      <c r="R61" s="35">
        <v>878.45871177026265</v>
      </c>
      <c r="S61" s="32"/>
      <c r="T61" s="32"/>
      <c r="U61" s="34" t="s">
        <v>51</v>
      </c>
      <c r="V61" s="36">
        <v>7028.2342143774713</v>
      </c>
      <c r="W61" s="35">
        <v>8982.223905264329</v>
      </c>
      <c r="X61" s="35">
        <v>620.04073918369181</v>
      </c>
      <c r="Y61" s="35">
        <v>860.48836953603325</v>
      </c>
    </row>
    <row r="62" spans="1:25" x14ac:dyDescent="0.2">
      <c r="A62" s="114">
        <v>33</v>
      </c>
      <c r="B62" s="114">
        <v>56</v>
      </c>
      <c r="C62" s="114">
        <v>60</v>
      </c>
      <c r="D62" s="114">
        <v>33</v>
      </c>
      <c r="E62" s="34" t="s">
        <v>52</v>
      </c>
      <c r="F62" s="19">
        <v>761.60028283112752</v>
      </c>
      <c r="G62" s="35">
        <v>1184.1079306184715</v>
      </c>
      <c r="H62" s="43">
        <v>869.49544342950696</v>
      </c>
      <c r="I62" s="43">
        <v>979.94834909522456</v>
      </c>
      <c r="J62" s="43">
        <v>0</v>
      </c>
      <c r="K62" s="35">
        <v>869.62512571046761</v>
      </c>
      <c r="L62" s="35">
        <v>1072.1315882461424</v>
      </c>
      <c r="M62" s="32"/>
      <c r="N62" s="34" t="s">
        <v>52</v>
      </c>
      <c r="O62" s="36">
        <v>1028.8797352748613</v>
      </c>
      <c r="P62" s="35">
        <v>783.44081319657096</v>
      </c>
      <c r="Q62" s="35">
        <v>640.29329551998489</v>
      </c>
      <c r="R62" s="35">
        <v>519.16176184160452</v>
      </c>
      <c r="S62" s="32"/>
      <c r="T62" s="32"/>
      <c r="U62" s="34" t="s">
        <v>52</v>
      </c>
      <c r="V62" s="36">
        <v>12863.624811039172</v>
      </c>
      <c r="W62" s="35">
        <v>3231.6600651723211</v>
      </c>
      <c r="X62" s="35">
        <v>589.53564539317347</v>
      </c>
      <c r="Y62" s="35">
        <v>664.39407479223416</v>
      </c>
    </row>
    <row r="63" spans="1:25" x14ac:dyDescent="0.2">
      <c r="A63" s="114">
        <v>41</v>
      </c>
      <c r="B63" s="114">
        <v>57</v>
      </c>
      <c r="C63" s="114">
        <v>61</v>
      </c>
      <c r="D63" s="114">
        <v>41</v>
      </c>
      <c r="E63" s="34" t="s">
        <v>53</v>
      </c>
      <c r="F63" s="19">
        <v>1180.6716815556319</v>
      </c>
      <c r="G63" s="35">
        <v>1484.5952352713409</v>
      </c>
      <c r="H63" s="43">
        <v>1279.5739299298468</v>
      </c>
      <c r="I63" s="43">
        <v>0</v>
      </c>
      <c r="J63" s="43">
        <v>0</v>
      </c>
      <c r="K63" s="35">
        <v>1113.6513905079544</v>
      </c>
      <c r="L63" s="35">
        <v>1252.6827920303444</v>
      </c>
      <c r="M63" s="32"/>
      <c r="N63" s="34" t="s">
        <v>53</v>
      </c>
      <c r="O63" s="36">
        <v>0</v>
      </c>
      <c r="P63" s="35">
        <v>755.56798272979256</v>
      </c>
      <c r="Q63" s="35">
        <v>0</v>
      </c>
      <c r="R63" s="35">
        <v>914.54278263689685</v>
      </c>
      <c r="S63" s="32"/>
      <c r="T63" s="32"/>
      <c r="U63" s="34" t="s">
        <v>53</v>
      </c>
      <c r="V63" s="36">
        <v>7893.0628241079939</v>
      </c>
      <c r="W63" s="35">
        <v>2061.3036517249188</v>
      </c>
      <c r="X63" s="35">
        <v>850.09803485930627</v>
      </c>
      <c r="Y63" s="35">
        <v>792.72626521132463</v>
      </c>
    </row>
    <row r="64" spans="1:25" ht="12" x14ac:dyDescent="0.25">
      <c r="A64" s="114">
        <v>70</v>
      </c>
      <c r="B64" s="114">
        <v>70</v>
      </c>
      <c r="C64" s="114">
        <v>62</v>
      </c>
      <c r="D64" s="114">
        <v>70</v>
      </c>
      <c r="E64" s="38"/>
      <c r="F64" s="7"/>
      <c r="G64" s="3"/>
      <c r="H64" s="8"/>
      <c r="I64" s="8"/>
      <c r="J64" s="8"/>
      <c r="K64" s="3"/>
      <c r="L64" s="3"/>
      <c r="M64" s="39"/>
      <c r="N64" s="38"/>
      <c r="O64" s="40"/>
      <c r="P64" s="3"/>
      <c r="Q64" s="3"/>
      <c r="R64" s="3"/>
      <c r="S64" s="39"/>
      <c r="T64" s="39"/>
      <c r="U64" s="38"/>
      <c r="V64" s="40"/>
      <c r="W64" s="3"/>
      <c r="X64" s="3"/>
      <c r="Y64" s="3"/>
    </row>
    <row r="65" spans="1:25" ht="12" x14ac:dyDescent="0.25">
      <c r="A65" s="153">
        <v>54</v>
      </c>
      <c r="B65" s="153">
        <v>39</v>
      </c>
      <c r="C65" s="153">
        <v>63</v>
      </c>
      <c r="D65" s="153">
        <v>57</v>
      </c>
      <c r="E65" s="41" t="s">
        <v>95</v>
      </c>
      <c r="F65" s="4">
        <v>913.08685330183062</v>
      </c>
      <c r="G65" s="5">
        <v>2064.9642827493089</v>
      </c>
      <c r="H65" s="6">
        <v>1565.0719377000212</v>
      </c>
      <c r="I65" s="6">
        <v>1497.9597656592691</v>
      </c>
      <c r="J65" s="6">
        <v>599.6590539181027</v>
      </c>
      <c r="K65" s="5">
        <v>994.76811239575625</v>
      </c>
      <c r="L65" s="5">
        <v>1033.2483730546921</v>
      </c>
      <c r="M65" s="32"/>
      <c r="N65" s="41" t="s">
        <v>95</v>
      </c>
      <c r="O65" s="42">
        <v>1304.7754560913511</v>
      </c>
      <c r="P65" s="5">
        <v>904.19345584537359</v>
      </c>
      <c r="Q65" s="5">
        <v>475.80741776252421</v>
      </c>
      <c r="R65" s="5">
        <v>863.29998093588324</v>
      </c>
      <c r="S65" s="32"/>
      <c r="T65" s="32"/>
      <c r="U65" s="41" t="s">
        <v>95</v>
      </c>
      <c r="V65" s="42">
        <v>5746.8007769832793</v>
      </c>
      <c r="W65" s="5">
        <v>7336.6844043839237</v>
      </c>
      <c r="X65" s="5">
        <v>613.80072199647805</v>
      </c>
      <c r="Y65" s="5">
        <v>681.00873932494335</v>
      </c>
    </row>
    <row r="66" spans="1:25" x14ac:dyDescent="0.2">
      <c r="A66" s="114">
        <v>10</v>
      </c>
      <c r="B66" s="114">
        <v>36</v>
      </c>
      <c r="C66" s="114">
        <v>64</v>
      </c>
      <c r="D66" s="114">
        <v>10</v>
      </c>
      <c r="E66" s="34" t="s">
        <v>54</v>
      </c>
      <c r="F66" s="19">
        <v>961.42109940757098</v>
      </c>
      <c r="G66" s="35">
        <v>1834.4124174601477</v>
      </c>
      <c r="H66" s="43">
        <v>1328.8420996066795</v>
      </c>
      <c r="I66" s="43">
        <v>1083.9732632441053</v>
      </c>
      <c r="J66" s="43">
        <v>480</v>
      </c>
      <c r="K66" s="35">
        <v>1005.8417543328238</v>
      </c>
      <c r="L66" s="35">
        <v>1052.9130960647644</v>
      </c>
      <c r="M66" s="32"/>
      <c r="N66" s="34" t="s">
        <v>54</v>
      </c>
      <c r="O66" s="36">
        <v>1204.2041777035247</v>
      </c>
      <c r="P66" s="35">
        <v>1017.0960222592538</v>
      </c>
      <c r="Q66" s="35">
        <v>490.64569913232492</v>
      </c>
      <c r="R66" s="35">
        <v>931.96692906780243</v>
      </c>
      <c r="S66" s="32"/>
      <c r="T66" s="32"/>
      <c r="U66" s="34" t="s">
        <v>54</v>
      </c>
      <c r="V66" s="36">
        <v>8991.747368421049</v>
      </c>
      <c r="W66" s="35">
        <v>3749.533120616381</v>
      </c>
      <c r="X66" s="35">
        <v>595.10422397527782</v>
      </c>
      <c r="Y66" s="35">
        <v>957.17430651292409</v>
      </c>
    </row>
    <row r="67" spans="1:25" x14ac:dyDescent="0.2">
      <c r="A67" s="114">
        <v>12</v>
      </c>
      <c r="B67" s="114">
        <v>37</v>
      </c>
      <c r="C67" s="114">
        <v>65</v>
      </c>
      <c r="D67" s="114">
        <v>12</v>
      </c>
      <c r="E67" s="34" t="s">
        <v>55</v>
      </c>
      <c r="F67" s="19">
        <v>860.54316447453004</v>
      </c>
      <c r="G67" s="35">
        <v>2195.5660804220402</v>
      </c>
      <c r="H67" s="43">
        <v>1678.3114648835956</v>
      </c>
      <c r="I67" s="43">
        <v>1578.0393885913186</v>
      </c>
      <c r="J67" s="43">
        <v>608.81053526605126</v>
      </c>
      <c r="K67" s="35">
        <v>985.52608879045465</v>
      </c>
      <c r="L67" s="35">
        <v>972.14620806320988</v>
      </c>
      <c r="M67" s="32"/>
      <c r="N67" s="34" t="s">
        <v>55</v>
      </c>
      <c r="O67" s="36">
        <v>1307.0243982323468</v>
      </c>
      <c r="P67" s="35">
        <v>816.44680870517948</v>
      </c>
      <c r="Q67" s="35">
        <v>493.45198803596327</v>
      </c>
      <c r="R67" s="35">
        <v>1029.3946832944414</v>
      </c>
      <c r="S67" s="32"/>
      <c r="T67" s="32"/>
      <c r="U67" s="34" t="s">
        <v>55</v>
      </c>
      <c r="V67" s="36">
        <v>5621.785605098401</v>
      </c>
      <c r="W67" s="35">
        <v>7350.3289462508874</v>
      </c>
      <c r="X67" s="35">
        <v>557.11884116432793</v>
      </c>
      <c r="Y67" s="35">
        <v>562.86087048778336</v>
      </c>
    </row>
    <row r="68" spans="1:25" x14ac:dyDescent="0.2">
      <c r="A68" s="114">
        <v>42</v>
      </c>
      <c r="B68" s="114">
        <v>38</v>
      </c>
      <c r="C68" s="114">
        <v>66</v>
      </c>
      <c r="D68" s="114">
        <v>42</v>
      </c>
      <c r="E68" s="34" t="s">
        <v>56</v>
      </c>
      <c r="F68" s="19">
        <v>679.45972745596339</v>
      </c>
      <c r="G68" s="35">
        <v>2212.0062461909961</v>
      </c>
      <c r="H68" s="43">
        <v>2428.9622465269358</v>
      </c>
      <c r="I68" s="43">
        <v>2021.4064659137503</v>
      </c>
      <c r="J68" s="43">
        <v>0</v>
      </c>
      <c r="K68" s="35">
        <v>990.04507092416327</v>
      </c>
      <c r="L68" s="35">
        <v>1025.7134300553246</v>
      </c>
      <c r="M68" s="32"/>
      <c r="N68" s="34" t="s">
        <v>56</v>
      </c>
      <c r="O68" s="36">
        <v>1394.4206278494166</v>
      </c>
      <c r="P68" s="35">
        <v>835.00563060188927</v>
      </c>
      <c r="Q68" s="35">
        <v>421.56098537678969</v>
      </c>
      <c r="R68" s="35">
        <v>746.39027166942105</v>
      </c>
      <c r="S68" s="32"/>
      <c r="T68" s="32"/>
      <c r="U68" s="34" t="s">
        <v>56</v>
      </c>
      <c r="V68" s="36">
        <v>0</v>
      </c>
      <c r="W68" s="35">
        <v>7737.4638297872343</v>
      </c>
      <c r="X68" s="35">
        <v>682.08232862573482</v>
      </c>
      <c r="Y68" s="35">
        <v>749.75627512013853</v>
      </c>
    </row>
    <row r="69" spans="1:25" ht="12" x14ac:dyDescent="0.25">
      <c r="A69" s="114">
        <v>71</v>
      </c>
      <c r="B69" s="114">
        <v>71</v>
      </c>
      <c r="C69" s="114">
        <v>67</v>
      </c>
      <c r="D69" s="114">
        <v>71</v>
      </c>
      <c r="E69" s="38"/>
      <c r="F69" s="7"/>
      <c r="G69" s="3"/>
      <c r="H69" s="8"/>
      <c r="I69" s="8"/>
      <c r="J69" s="8"/>
      <c r="K69" s="3"/>
      <c r="L69" s="3"/>
      <c r="M69" s="39"/>
      <c r="N69" s="38"/>
      <c r="O69" s="40"/>
      <c r="P69" s="3"/>
      <c r="Q69" s="3"/>
      <c r="R69" s="3"/>
      <c r="S69" s="39"/>
      <c r="T69" s="39"/>
      <c r="U69" s="38"/>
      <c r="V69" s="40"/>
      <c r="W69" s="3"/>
      <c r="X69" s="3"/>
      <c r="Y69" s="3"/>
    </row>
    <row r="70" spans="1:25" ht="12" x14ac:dyDescent="0.25">
      <c r="A70" s="153">
        <v>47</v>
      </c>
      <c r="B70" s="153">
        <v>10</v>
      </c>
      <c r="C70" s="153">
        <v>68</v>
      </c>
      <c r="D70" s="153">
        <v>58</v>
      </c>
      <c r="E70" s="41" t="s">
        <v>94</v>
      </c>
      <c r="F70" s="4">
        <v>1114.1870829569616</v>
      </c>
      <c r="G70" s="5">
        <v>2050.1096266629634</v>
      </c>
      <c r="H70" s="6">
        <v>1521.9468332111599</v>
      </c>
      <c r="I70" s="6">
        <v>1540.0712464399942</v>
      </c>
      <c r="J70" s="6">
        <v>0</v>
      </c>
      <c r="K70" s="5">
        <v>725.4876395783848</v>
      </c>
      <c r="L70" s="5">
        <v>994.90916043820528</v>
      </c>
      <c r="M70" s="32"/>
      <c r="N70" s="41" t="s">
        <v>94</v>
      </c>
      <c r="O70" s="42">
        <v>1160.7532246869457</v>
      </c>
      <c r="P70" s="5">
        <v>906.22879667853499</v>
      </c>
      <c r="Q70" s="5">
        <v>569.50373521442782</v>
      </c>
      <c r="R70" s="5">
        <v>1638.4990197214165</v>
      </c>
      <c r="S70" s="32"/>
      <c r="T70" s="32"/>
      <c r="U70" s="41" t="s">
        <v>94</v>
      </c>
      <c r="V70" s="42">
        <v>6180.4360801578796</v>
      </c>
      <c r="W70" s="5">
        <v>6306.7800296394553</v>
      </c>
      <c r="X70" s="5">
        <v>586.35676868604321</v>
      </c>
      <c r="Y70" s="5">
        <v>966.42004034409592</v>
      </c>
    </row>
    <row r="71" spans="1:25" x14ac:dyDescent="0.2">
      <c r="A71" s="114">
        <v>6</v>
      </c>
      <c r="B71" s="114">
        <v>8</v>
      </c>
      <c r="C71" s="114">
        <v>69</v>
      </c>
      <c r="D71" s="114">
        <v>6</v>
      </c>
      <c r="E71" s="34" t="s">
        <v>57</v>
      </c>
      <c r="F71" s="19">
        <v>769.25417361509392</v>
      </c>
      <c r="G71" s="35">
        <v>2167.8263030977282</v>
      </c>
      <c r="H71" s="43">
        <v>1558.9693981817115</v>
      </c>
      <c r="I71" s="43">
        <v>1182.741117122411</v>
      </c>
      <c r="J71" s="43">
        <v>0</v>
      </c>
      <c r="K71" s="35">
        <v>745.29133506322637</v>
      </c>
      <c r="L71" s="35">
        <v>996.27477701127373</v>
      </c>
      <c r="M71" s="32"/>
      <c r="N71" s="34" t="s">
        <v>57</v>
      </c>
      <c r="O71" s="36">
        <v>1125.0697620490614</v>
      </c>
      <c r="P71" s="35">
        <v>902.70819791818974</v>
      </c>
      <c r="Q71" s="35">
        <v>571.7768162422409</v>
      </c>
      <c r="R71" s="35">
        <v>1638.4990197214165</v>
      </c>
      <c r="S71" s="32"/>
      <c r="T71" s="32"/>
      <c r="U71" s="34" t="s">
        <v>57</v>
      </c>
      <c r="V71" s="36">
        <v>2984.5706737120213</v>
      </c>
      <c r="W71" s="35">
        <v>4376.8836297747093</v>
      </c>
      <c r="X71" s="35">
        <v>571.29742688027704</v>
      </c>
      <c r="Y71" s="35">
        <v>1041.7821910578239</v>
      </c>
    </row>
    <row r="72" spans="1:25" x14ac:dyDescent="0.2">
      <c r="A72" s="114">
        <v>38</v>
      </c>
      <c r="B72" s="114">
        <v>9</v>
      </c>
      <c r="C72" s="114">
        <v>70</v>
      </c>
      <c r="D72" s="114">
        <v>38</v>
      </c>
      <c r="E72" s="34" t="s">
        <v>58</v>
      </c>
      <c r="F72" s="19">
        <v>1152.7795132048639</v>
      </c>
      <c r="G72" s="35">
        <v>1807.3416663427881</v>
      </c>
      <c r="H72" s="43">
        <v>1278.853896577667</v>
      </c>
      <c r="I72" s="43">
        <v>1910.6440719243358</v>
      </c>
      <c r="J72" s="43">
        <v>0</v>
      </c>
      <c r="K72" s="35">
        <v>490.60796088184082</v>
      </c>
      <c r="L72" s="35">
        <v>954.21093640604693</v>
      </c>
      <c r="M72" s="32"/>
      <c r="N72" s="34" t="s">
        <v>58</v>
      </c>
      <c r="O72" s="36">
        <v>1206.5608550218235</v>
      </c>
      <c r="P72" s="35">
        <v>915.20055581797749</v>
      </c>
      <c r="Q72" s="35">
        <v>564.17809678597769</v>
      </c>
      <c r="R72" s="35">
        <v>0</v>
      </c>
      <c r="S72" s="32"/>
      <c r="T72" s="32"/>
      <c r="U72" s="34" t="s">
        <v>58</v>
      </c>
      <c r="V72" s="36">
        <v>6311.8089591115804</v>
      </c>
      <c r="W72" s="35">
        <v>7382.5176256754794</v>
      </c>
      <c r="X72" s="35">
        <v>625.36912000893653</v>
      </c>
      <c r="Y72" s="35">
        <v>824.20048394072819</v>
      </c>
    </row>
    <row r="73" spans="1:25" ht="12.6" thickBot="1" x14ac:dyDescent="0.3">
      <c r="A73" s="114">
        <v>72</v>
      </c>
      <c r="B73" s="114">
        <v>72</v>
      </c>
      <c r="C73" s="114">
        <v>71</v>
      </c>
      <c r="D73" s="114">
        <v>72</v>
      </c>
      <c r="E73" s="31"/>
      <c r="F73" s="11"/>
      <c r="G73" s="12"/>
      <c r="H73" s="13"/>
      <c r="I73" s="13"/>
      <c r="J73" s="13"/>
      <c r="K73" s="12"/>
      <c r="L73" s="12"/>
      <c r="M73" s="39"/>
      <c r="N73" s="31"/>
      <c r="O73" s="51"/>
      <c r="P73" s="52"/>
      <c r="Q73" s="52"/>
      <c r="R73" s="52"/>
      <c r="S73" s="39"/>
      <c r="T73" s="39"/>
      <c r="U73" s="31"/>
      <c r="V73" s="51"/>
      <c r="W73" s="52"/>
      <c r="X73" s="52"/>
      <c r="Y73" s="52"/>
    </row>
    <row r="74" spans="1:25" ht="12.6" thickBot="1" x14ac:dyDescent="0.3">
      <c r="A74" s="153">
        <v>59</v>
      </c>
      <c r="B74" s="153">
        <v>59</v>
      </c>
      <c r="C74" s="114">
        <v>72</v>
      </c>
      <c r="D74" s="153">
        <v>59</v>
      </c>
      <c r="E74" s="53" t="s">
        <v>93</v>
      </c>
      <c r="F74" s="54">
        <v>905.8152083753431</v>
      </c>
      <c r="G74" s="55">
        <v>1752.5739067176623</v>
      </c>
      <c r="H74" s="56">
        <v>1567.6324326428426</v>
      </c>
      <c r="I74" s="56">
        <v>1435.478155385706</v>
      </c>
      <c r="J74" s="56">
        <v>817.70910252772171</v>
      </c>
      <c r="K74" s="55">
        <v>1027.849423018705</v>
      </c>
      <c r="L74" s="55">
        <v>1156.0141339446673</v>
      </c>
      <c r="M74" s="39"/>
      <c r="N74" s="53" t="s">
        <v>93</v>
      </c>
      <c r="O74" s="54">
        <v>1229.9465506514696</v>
      </c>
      <c r="P74" s="55">
        <v>917.26086352855452</v>
      </c>
      <c r="Q74" s="55">
        <v>557.0306888886563</v>
      </c>
      <c r="R74" s="55">
        <v>1002.2526960387869</v>
      </c>
      <c r="S74" s="39"/>
      <c r="T74" s="39"/>
      <c r="U74" s="53" t="s">
        <v>93</v>
      </c>
      <c r="V74" s="54">
        <v>8197.950938785676</v>
      </c>
      <c r="W74" s="55">
        <v>10000.372753591131</v>
      </c>
      <c r="X74" s="55">
        <v>754.14840703033735</v>
      </c>
      <c r="Y74" s="55">
        <v>842.18289153769354</v>
      </c>
    </row>
    <row r="75" spans="1:25" x14ac:dyDescent="0.2">
      <c r="E75" s="58" t="s">
        <v>125</v>
      </c>
      <c r="L75" s="59"/>
      <c r="M75" s="39"/>
      <c r="N75" s="58" t="s">
        <v>125</v>
      </c>
      <c r="O75" s="60"/>
      <c r="R75" s="59"/>
      <c r="S75" s="39"/>
      <c r="T75" s="39"/>
      <c r="U75" s="58" t="s">
        <v>125</v>
      </c>
      <c r="V75" s="60"/>
    </row>
    <row r="76" spans="1:25" x14ac:dyDescent="0.2">
      <c r="L76" s="59"/>
      <c r="M76" s="39"/>
      <c r="N76" s="39"/>
      <c r="O76" s="60"/>
      <c r="R76" s="59"/>
      <c r="S76" s="39"/>
      <c r="T76" s="39"/>
      <c r="U76" s="39"/>
      <c r="V76" s="60"/>
    </row>
    <row r="77" spans="1:25" ht="12.6" thickBot="1" x14ac:dyDescent="0.3">
      <c r="E77" s="20" t="s">
        <v>143</v>
      </c>
      <c r="F77" s="68"/>
      <c r="G77" s="21"/>
      <c r="H77" s="21"/>
      <c r="I77" s="21"/>
      <c r="J77" s="21"/>
      <c r="K77" s="21"/>
      <c r="L77" s="22"/>
      <c r="M77" s="23"/>
      <c r="N77" s="20" t="s">
        <v>144</v>
      </c>
      <c r="O77" s="24"/>
      <c r="P77" s="21"/>
      <c r="Q77" s="21"/>
      <c r="R77" s="22"/>
      <c r="S77" s="23"/>
      <c r="T77" s="23"/>
      <c r="U77" s="20" t="s">
        <v>145</v>
      </c>
      <c r="V77" s="24"/>
      <c r="W77" s="21"/>
      <c r="X77" s="21"/>
      <c r="Y77" s="21"/>
    </row>
    <row r="78" spans="1:25" ht="24.6" thickBot="1" x14ac:dyDescent="0.25">
      <c r="A78" s="114" t="s">
        <v>111</v>
      </c>
      <c r="B78" s="114" t="s">
        <v>110</v>
      </c>
      <c r="C78" s="114" t="s">
        <v>109</v>
      </c>
      <c r="D78" s="114" t="s">
        <v>108</v>
      </c>
      <c r="E78" s="25" t="s">
        <v>107</v>
      </c>
      <c r="F78" s="26" t="s">
        <v>0</v>
      </c>
      <c r="G78" s="27" t="s">
        <v>1</v>
      </c>
      <c r="H78" s="26" t="s">
        <v>13</v>
      </c>
      <c r="I78" s="27"/>
      <c r="J78" s="28" t="s">
        <v>2</v>
      </c>
      <c r="K78" s="28" t="s">
        <v>3</v>
      </c>
      <c r="L78" s="28" t="s">
        <v>4</v>
      </c>
      <c r="M78" s="29"/>
      <c r="N78" s="25" t="s">
        <v>107</v>
      </c>
      <c r="O78" s="28" t="s">
        <v>5</v>
      </c>
      <c r="P78" s="28" t="s">
        <v>6</v>
      </c>
      <c r="Q78" s="28" t="s">
        <v>7</v>
      </c>
      <c r="R78" s="28" t="s">
        <v>8</v>
      </c>
      <c r="S78" s="29"/>
      <c r="T78" s="29"/>
      <c r="U78" s="25" t="s">
        <v>107</v>
      </c>
      <c r="V78" s="28" t="s">
        <v>9</v>
      </c>
      <c r="W78" s="28" t="s">
        <v>10</v>
      </c>
      <c r="X78" s="28" t="s">
        <v>11</v>
      </c>
      <c r="Y78" s="28" t="s">
        <v>12</v>
      </c>
    </row>
    <row r="79" spans="1:25" ht="12" x14ac:dyDescent="0.25">
      <c r="A79" s="153">
        <v>48</v>
      </c>
      <c r="B79" s="153">
        <v>12</v>
      </c>
      <c r="C79" s="153">
        <v>1</v>
      </c>
      <c r="D79" s="153">
        <v>46</v>
      </c>
      <c r="E79" s="31" t="s">
        <v>106</v>
      </c>
      <c r="F79" s="2">
        <v>865.09971625301512</v>
      </c>
      <c r="G79" s="2">
        <v>1403.1736123693504</v>
      </c>
      <c r="H79" s="2">
        <v>0</v>
      </c>
      <c r="I79" s="2">
        <v>0</v>
      </c>
      <c r="J79" s="2">
        <v>0</v>
      </c>
      <c r="K79" s="2">
        <v>1095.6528838470524</v>
      </c>
      <c r="L79" s="2">
        <v>1047.7415129259668</v>
      </c>
      <c r="M79" s="32"/>
      <c r="N79" s="31" t="s">
        <v>106</v>
      </c>
      <c r="O79" s="2">
        <v>0</v>
      </c>
      <c r="P79" s="2">
        <v>510.62871932092202</v>
      </c>
      <c r="Q79" s="2">
        <v>148.22334907575456</v>
      </c>
      <c r="R79" s="2">
        <v>0</v>
      </c>
      <c r="S79" s="32"/>
      <c r="T79" s="32"/>
      <c r="U79" s="31" t="s">
        <v>106</v>
      </c>
      <c r="V79" s="2">
        <v>0</v>
      </c>
      <c r="W79" s="2">
        <v>0</v>
      </c>
      <c r="X79" s="2">
        <v>557.52397088220857</v>
      </c>
      <c r="Y79" s="2">
        <v>0</v>
      </c>
    </row>
    <row r="80" spans="1:25" x14ac:dyDescent="0.2">
      <c r="A80" s="114">
        <v>11</v>
      </c>
      <c r="B80" s="114">
        <v>11</v>
      </c>
      <c r="C80" s="114">
        <v>2</v>
      </c>
      <c r="D80" s="114">
        <v>11</v>
      </c>
      <c r="E80" s="34" t="s">
        <v>14</v>
      </c>
      <c r="F80" s="35">
        <v>865.09971625301512</v>
      </c>
      <c r="G80" s="35">
        <v>1403.1736123693504</v>
      </c>
      <c r="H80" s="35">
        <v>0</v>
      </c>
      <c r="I80" s="35">
        <v>0</v>
      </c>
      <c r="J80" s="35">
        <v>0</v>
      </c>
      <c r="K80" s="35">
        <v>1095.6528838470524</v>
      </c>
      <c r="L80" s="35">
        <v>1047.7415129259668</v>
      </c>
      <c r="M80" s="32"/>
      <c r="N80" s="34" t="s">
        <v>14</v>
      </c>
      <c r="O80" s="36">
        <v>0</v>
      </c>
      <c r="P80" s="35">
        <v>510.62871932092202</v>
      </c>
      <c r="Q80" s="35">
        <v>148.22334907575456</v>
      </c>
      <c r="R80" s="35">
        <v>0</v>
      </c>
      <c r="S80" s="32"/>
      <c r="T80" s="32"/>
      <c r="U80" s="34" t="s">
        <v>14</v>
      </c>
      <c r="V80" s="36">
        <v>0</v>
      </c>
      <c r="W80" s="35">
        <v>0</v>
      </c>
      <c r="X80" s="35">
        <v>557.52397088220857</v>
      </c>
      <c r="Y80" s="35">
        <v>0</v>
      </c>
    </row>
    <row r="81" spans="1:25" ht="12" x14ac:dyDescent="0.25">
      <c r="A81" s="114">
        <v>60</v>
      </c>
      <c r="B81" s="114">
        <v>60</v>
      </c>
      <c r="C81" s="114">
        <v>3</v>
      </c>
      <c r="D81" s="114">
        <v>60</v>
      </c>
      <c r="E81" s="38"/>
      <c r="F81" s="3"/>
      <c r="G81" s="3"/>
      <c r="H81" s="3"/>
      <c r="I81" s="3"/>
      <c r="J81" s="3"/>
      <c r="K81" s="3"/>
      <c r="L81" s="3"/>
      <c r="M81" s="39"/>
      <c r="N81" s="38"/>
      <c r="O81" s="40"/>
      <c r="P81" s="3"/>
      <c r="Q81" s="3"/>
      <c r="R81" s="3"/>
      <c r="S81" s="39"/>
      <c r="T81" s="39"/>
      <c r="U81" s="38"/>
      <c r="V81" s="40"/>
      <c r="W81" s="3"/>
      <c r="X81" s="3"/>
      <c r="Y81" s="3"/>
    </row>
    <row r="82" spans="1:25" ht="12" x14ac:dyDescent="0.25">
      <c r="A82" s="153">
        <v>56</v>
      </c>
      <c r="B82" s="153">
        <v>48</v>
      </c>
      <c r="C82" s="153">
        <v>4</v>
      </c>
      <c r="D82" s="153">
        <v>47</v>
      </c>
      <c r="E82" s="41" t="s">
        <v>105</v>
      </c>
      <c r="F82" s="4">
        <v>702.94918719611826</v>
      </c>
      <c r="G82" s="5">
        <v>1016.2078517399207</v>
      </c>
      <c r="H82" s="6">
        <v>0</v>
      </c>
      <c r="I82" s="6">
        <v>800</v>
      </c>
      <c r="J82" s="6">
        <v>0</v>
      </c>
      <c r="K82" s="5">
        <v>986.24358212763218</v>
      </c>
      <c r="L82" s="5">
        <v>991.02206082235762</v>
      </c>
      <c r="M82" s="32"/>
      <c r="N82" s="41" t="s">
        <v>105</v>
      </c>
      <c r="O82" s="42">
        <v>0</v>
      </c>
      <c r="P82" s="5">
        <v>895.1077761830237</v>
      </c>
      <c r="Q82" s="5">
        <v>533.99326917002475</v>
      </c>
      <c r="R82" s="5">
        <v>0</v>
      </c>
      <c r="S82" s="32"/>
      <c r="T82" s="32"/>
      <c r="U82" s="41" t="s">
        <v>105</v>
      </c>
      <c r="V82" s="42">
        <v>0</v>
      </c>
      <c r="W82" s="5">
        <v>16000</v>
      </c>
      <c r="X82" s="5">
        <v>846.70081798486456</v>
      </c>
      <c r="Y82" s="5">
        <v>0</v>
      </c>
    </row>
    <row r="83" spans="1:25" x14ac:dyDescent="0.2">
      <c r="A83" s="114">
        <v>7</v>
      </c>
      <c r="B83" s="114">
        <v>45</v>
      </c>
      <c r="C83" s="114">
        <v>5</v>
      </c>
      <c r="D83" s="114">
        <v>7</v>
      </c>
      <c r="E83" s="34" t="s">
        <v>15</v>
      </c>
      <c r="F83" s="19">
        <v>561.17818088497518</v>
      </c>
      <c r="G83" s="35">
        <v>895.37976352129772</v>
      </c>
      <c r="H83" s="43">
        <v>0</v>
      </c>
      <c r="I83" s="43">
        <v>800</v>
      </c>
      <c r="J83" s="43">
        <v>0</v>
      </c>
      <c r="K83" s="35">
        <v>963.49704760648615</v>
      </c>
      <c r="L83" s="35">
        <v>1019.2375644766481</v>
      </c>
      <c r="M83" s="32"/>
      <c r="N83" s="34" t="s">
        <v>15</v>
      </c>
      <c r="O83" s="36">
        <v>0</v>
      </c>
      <c r="P83" s="35">
        <v>890.95227085559191</v>
      </c>
      <c r="Q83" s="35">
        <v>566.04113911918148</v>
      </c>
      <c r="R83" s="35">
        <v>0</v>
      </c>
      <c r="S83" s="32"/>
      <c r="T83" s="32"/>
      <c r="U83" s="34" t="s">
        <v>15</v>
      </c>
      <c r="V83" s="36">
        <v>0</v>
      </c>
      <c r="W83" s="35">
        <v>0</v>
      </c>
      <c r="X83" s="35">
        <v>930.77071535401387</v>
      </c>
      <c r="Y83" s="35">
        <v>0</v>
      </c>
    </row>
    <row r="84" spans="1:25" x14ac:dyDescent="0.2">
      <c r="A84" s="114">
        <v>18</v>
      </c>
      <c r="B84" s="114">
        <v>46</v>
      </c>
      <c r="C84" s="114">
        <v>6</v>
      </c>
      <c r="D84" s="114">
        <v>18</v>
      </c>
      <c r="E84" s="34" t="s">
        <v>16</v>
      </c>
      <c r="F84" s="19">
        <v>772.20681374396315</v>
      </c>
      <c r="G84" s="35">
        <v>1150.0026494742408</v>
      </c>
      <c r="H84" s="43">
        <v>0</v>
      </c>
      <c r="I84" s="43">
        <v>0</v>
      </c>
      <c r="J84" s="43">
        <v>0</v>
      </c>
      <c r="K84" s="35">
        <v>1065.1841277388892</v>
      </c>
      <c r="L84" s="35">
        <v>957.56180837233887</v>
      </c>
      <c r="M84" s="32"/>
      <c r="N84" s="34" t="s">
        <v>16</v>
      </c>
      <c r="O84" s="36">
        <v>0</v>
      </c>
      <c r="P84" s="35">
        <v>1241.5200852852242</v>
      </c>
      <c r="Q84" s="35">
        <v>404.33387146981357</v>
      </c>
      <c r="R84" s="35">
        <v>0</v>
      </c>
      <c r="S84" s="32"/>
      <c r="T84" s="32"/>
      <c r="U84" s="34" t="s">
        <v>16</v>
      </c>
      <c r="V84" s="36">
        <v>0</v>
      </c>
      <c r="W84" s="35">
        <v>0</v>
      </c>
      <c r="X84" s="35">
        <v>580.59719983412322</v>
      </c>
      <c r="Y84" s="35">
        <v>0</v>
      </c>
    </row>
    <row r="85" spans="1:25" x14ac:dyDescent="0.2">
      <c r="A85" s="114">
        <v>37</v>
      </c>
      <c r="B85" s="114">
        <v>47</v>
      </c>
      <c r="C85" s="114">
        <v>7</v>
      </c>
      <c r="D85" s="114">
        <v>37</v>
      </c>
      <c r="E85" s="34" t="s">
        <v>17</v>
      </c>
      <c r="F85" s="19">
        <v>756.02552370627154</v>
      </c>
      <c r="G85" s="35">
        <v>550.26084727610748</v>
      </c>
      <c r="H85" s="43">
        <v>0</v>
      </c>
      <c r="I85" s="43">
        <v>0</v>
      </c>
      <c r="J85" s="43">
        <v>0</v>
      </c>
      <c r="K85" s="35">
        <v>899.10915718075273</v>
      </c>
      <c r="L85" s="35">
        <v>947.69951513052763</v>
      </c>
      <c r="M85" s="32"/>
      <c r="N85" s="34" t="s">
        <v>17</v>
      </c>
      <c r="O85" s="36">
        <v>0</v>
      </c>
      <c r="P85" s="35">
        <v>839.94778050465663</v>
      </c>
      <c r="Q85" s="35">
        <v>0</v>
      </c>
      <c r="R85" s="35">
        <v>0</v>
      </c>
      <c r="S85" s="32"/>
      <c r="T85" s="32"/>
      <c r="U85" s="34" t="s">
        <v>17</v>
      </c>
      <c r="V85" s="36">
        <v>0</v>
      </c>
      <c r="W85" s="35">
        <v>16000</v>
      </c>
      <c r="X85" s="35">
        <v>630.98878599242539</v>
      </c>
      <c r="Y85" s="35">
        <v>0</v>
      </c>
    </row>
    <row r="86" spans="1:25" ht="12" x14ac:dyDescent="0.25">
      <c r="A86" s="114">
        <v>61</v>
      </c>
      <c r="B86" s="114">
        <v>61</v>
      </c>
      <c r="C86" s="114">
        <v>8</v>
      </c>
      <c r="D86" s="114">
        <v>61</v>
      </c>
      <c r="E86" s="38"/>
      <c r="F86" s="7"/>
      <c r="G86" s="35"/>
      <c r="H86" s="43"/>
      <c r="I86" s="43"/>
      <c r="J86" s="8"/>
      <c r="K86" s="3"/>
      <c r="L86" s="3"/>
      <c r="M86" s="39"/>
      <c r="N86" s="38"/>
      <c r="O86" s="40"/>
      <c r="P86" s="3"/>
      <c r="Q86" s="3"/>
      <c r="R86" s="3"/>
      <c r="S86" s="39"/>
      <c r="T86" s="39"/>
      <c r="U86" s="38"/>
      <c r="V86" s="40"/>
      <c r="W86" s="3"/>
      <c r="X86" s="3"/>
      <c r="Y86" s="3"/>
    </row>
    <row r="87" spans="1:25" ht="12" x14ac:dyDescent="0.25">
      <c r="A87" s="153">
        <v>50</v>
      </c>
      <c r="B87" s="153">
        <v>20</v>
      </c>
      <c r="C87" s="153">
        <v>9</v>
      </c>
      <c r="D87" s="153">
        <v>48</v>
      </c>
      <c r="E87" s="41" t="s">
        <v>104</v>
      </c>
      <c r="F87" s="4">
        <v>858.26652913352996</v>
      </c>
      <c r="G87" s="5">
        <v>1048.6407432221354</v>
      </c>
      <c r="H87" s="6">
        <v>0</v>
      </c>
      <c r="I87" s="6">
        <v>0</v>
      </c>
      <c r="J87" s="6">
        <v>0</v>
      </c>
      <c r="K87" s="5">
        <v>1044.9984899246706</v>
      </c>
      <c r="L87" s="5">
        <v>695.66584249339712</v>
      </c>
      <c r="M87" s="32"/>
      <c r="N87" s="41" t="s">
        <v>104</v>
      </c>
      <c r="O87" s="42">
        <v>604.02922040209353</v>
      </c>
      <c r="P87" s="5">
        <v>875.53558547560044</v>
      </c>
      <c r="Q87" s="5">
        <v>814.13024152380672</v>
      </c>
      <c r="R87" s="5">
        <v>0</v>
      </c>
      <c r="S87" s="32"/>
      <c r="T87" s="32"/>
      <c r="U87" s="41" t="s">
        <v>104</v>
      </c>
      <c r="V87" s="42">
        <v>0</v>
      </c>
      <c r="W87" s="5">
        <v>0</v>
      </c>
      <c r="X87" s="5">
        <v>692.89726994294563</v>
      </c>
      <c r="Y87" s="5">
        <v>795.08329728019987</v>
      </c>
    </row>
    <row r="88" spans="1:25" x14ac:dyDescent="0.2">
      <c r="A88" s="114">
        <v>1</v>
      </c>
      <c r="B88" s="114">
        <v>17</v>
      </c>
      <c r="C88" s="114">
        <v>10</v>
      </c>
      <c r="D88" s="114">
        <v>1</v>
      </c>
      <c r="E88" s="34" t="s">
        <v>18</v>
      </c>
      <c r="F88" s="19">
        <v>977.45101951518632</v>
      </c>
      <c r="G88" s="35">
        <v>935.81669577334571</v>
      </c>
      <c r="H88" s="43">
        <v>0</v>
      </c>
      <c r="I88" s="43">
        <v>0</v>
      </c>
      <c r="J88" s="43">
        <v>0</v>
      </c>
      <c r="K88" s="35">
        <v>1055.6990426488333</v>
      </c>
      <c r="L88" s="35">
        <v>996</v>
      </c>
      <c r="M88" s="32"/>
      <c r="N88" s="34" t="s">
        <v>18</v>
      </c>
      <c r="O88" s="36">
        <v>600.63789494667594</v>
      </c>
      <c r="P88" s="35">
        <v>952.58316963416905</v>
      </c>
      <c r="Q88" s="35">
        <v>608.26362310718628</v>
      </c>
      <c r="R88" s="35">
        <v>0</v>
      </c>
      <c r="S88" s="32"/>
      <c r="T88" s="32"/>
      <c r="U88" s="34" t="s">
        <v>18</v>
      </c>
      <c r="V88" s="36">
        <v>0</v>
      </c>
      <c r="W88" s="35">
        <v>0</v>
      </c>
      <c r="X88" s="35">
        <v>553.9143366281661</v>
      </c>
      <c r="Y88" s="35">
        <v>0</v>
      </c>
    </row>
    <row r="89" spans="1:25" x14ac:dyDescent="0.2">
      <c r="A89" s="114">
        <v>17</v>
      </c>
      <c r="B89" s="114">
        <v>18</v>
      </c>
      <c r="C89" s="114">
        <v>11</v>
      </c>
      <c r="D89" s="114">
        <v>17</v>
      </c>
      <c r="E89" s="34" t="s">
        <v>19</v>
      </c>
      <c r="F89" s="19">
        <v>937.33816314703165</v>
      </c>
      <c r="G89" s="35">
        <v>1320.4986417085065</v>
      </c>
      <c r="H89" s="43">
        <v>0</v>
      </c>
      <c r="I89" s="43">
        <v>0</v>
      </c>
      <c r="J89" s="43">
        <v>0</v>
      </c>
      <c r="K89" s="35">
        <v>1071.2279494274694</v>
      </c>
      <c r="L89" s="35">
        <v>483.77850606003301</v>
      </c>
      <c r="M89" s="32"/>
      <c r="N89" s="34" t="s">
        <v>19</v>
      </c>
      <c r="O89" s="36">
        <v>0</v>
      </c>
      <c r="P89" s="35">
        <v>707.67162652675495</v>
      </c>
      <c r="Q89" s="35">
        <v>759.69805834001556</v>
      </c>
      <c r="R89" s="35">
        <v>0</v>
      </c>
      <c r="S89" s="32"/>
      <c r="T89" s="32"/>
      <c r="U89" s="34" t="s">
        <v>19</v>
      </c>
      <c r="V89" s="36">
        <v>0</v>
      </c>
      <c r="W89" s="35">
        <v>0</v>
      </c>
      <c r="X89" s="35">
        <v>529.25943941886487</v>
      </c>
      <c r="Y89" s="35">
        <v>0</v>
      </c>
    </row>
    <row r="90" spans="1:25" x14ac:dyDescent="0.2">
      <c r="A90" s="114">
        <v>23</v>
      </c>
      <c r="B90" s="114">
        <v>19</v>
      </c>
      <c r="C90" s="114">
        <v>12</v>
      </c>
      <c r="D90" s="114">
        <v>23</v>
      </c>
      <c r="E90" s="34" t="s">
        <v>20</v>
      </c>
      <c r="F90" s="19">
        <v>763.51235838356808</v>
      </c>
      <c r="G90" s="35">
        <v>1027.2377425037466</v>
      </c>
      <c r="H90" s="43">
        <v>0</v>
      </c>
      <c r="I90" s="43">
        <v>0</v>
      </c>
      <c r="J90" s="43">
        <v>0</v>
      </c>
      <c r="K90" s="35">
        <v>1030.4724522733195</v>
      </c>
      <c r="L90" s="35">
        <v>988.63124730224854</v>
      </c>
      <c r="M90" s="32"/>
      <c r="N90" s="34" t="s">
        <v>20</v>
      </c>
      <c r="O90" s="36">
        <v>1047.1999999999998</v>
      </c>
      <c r="P90" s="35">
        <v>863.2512778488508</v>
      </c>
      <c r="Q90" s="35">
        <v>962.13681951921603</v>
      </c>
      <c r="R90" s="35">
        <v>0</v>
      </c>
      <c r="S90" s="32"/>
      <c r="T90" s="32"/>
      <c r="U90" s="34" t="s">
        <v>20</v>
      </c>
      <c r="V90" s="36">
        <v>0</v>
      </c>
      <c r="W90" s="35">
        <v>0</v>
      </c>
      <c r="X90" s="35">
        <v>773.09516229220833</v>
      </c>
      <c r="Y90" s="35">
        <v>795.08329728019987</v>
      </c>
    </row>
    <row r="91" spans="1:25" ht="12" x14ac:dyDescent="0.25">
      <c r="A91" s="114">
        <v>62</v>
      </c>
      <c r="B91" s="114">
        <v>62</v>
      </c>
      <c r="C91" s="114">
        <v>13</v>
      </c>
      <c r="D91" s="114">
        <v>62</v>
      </c>
      <c r="E91" s="38"/>
      <c r="F91" s="7"/>
      <c r="G91" s="3"/>
      <c r="H91" s="8"/>
      <c r="I91" s="8"/>
      <c r="J91" s="8"/>
      <c r="K91" s="3"/>
      <c r="L91" s="3"/>
      <c r="M91" s="39"/>
      <c r="N91" s="38"/>
      <c r="O91" s="40"/>
      <c r="P91" s="3"/>
      <c r="Q91" s="3"/>
      <c r="R91" s="3"/>
      <c r="S91" s="39"/>
      <c r="T91" s="39"/>
      <c r="U91" s="38"/>
      <c r="V91" s="40"/>
      <c r="W91" s="3"/>
      <c r="X91" s="3"/>
      <c r="Y91" s="3"/>
    </row>
    <row r="92" spans="1:25" ht="12" x14ac:dyDescent="0.25">
      <c r="A92" s="153">
        <v>51</v>
      </c>
      <c r="B92" s="153">
        <v>25</v>
      </c>
      <c r="C92" s="153">
        <v>14</v>
      </c>
      <c r="D92" s="153">
        <v>49</v>
      </c>
      <c r="E92" s="31" t="s">
        <v>103</v>
      </c>
      <c r="F92" s="9">
        <v>648.05200584511272</v>
      </c>
      <c r="G92" s="2">
        <v>1493.2831397230279</v>
      </c>
      <c r="H92" s="10">
        <v>800</v>
      </c>
      <c r="I92" s="10">
        <v>0</v>
      </c>
      <c r="J92" s="10">
        <v>0</v>
      </c>
      <c r="K92" s="2">
        <v>859.94602257240251</v>
      </c>
      <c r="L92" s="2">
        <v>912.0893297260734</v>
      </c>
      <c r="M92" s="32"/>
      <c r="N92" s="31" t="s">
        <v>103</v>
      </c>
      <c r="O92" s="46">
        <v>749.01569323004014</v>
      </c>
      <c r="P92" s="2">
        <v>1069.8664999511775</v>
      </c>
      <c r="Q92" s="2">
        <v>450.57337288612581</v>
      </c>
      <c r="R92" s="2">
        <v>760.20476309299977</v>
      </c>
      <c r="S92" s="32"/>
      <c r="T92" s="32"/>
      <c r="U92" s="31" t="s">
        <v>103</v>
      </c>
      <c r="V92" s="46">
        <v>6783.4920634920618</v>
      </c>
      <c r="W92" s="2">
        <v>0</v>
      </c>
      <c r="X92" s="2">
        <v>711.7828591863348</v>
      </c>
      <c r="Y92" s="2">
        <v>752.15204556558626</v>
      </c>
    </row>
    <row r="93" spans="1:25" x14ac:dyDescent="0.2">
      <c r="A93" s="114">
        <v>5</v>
      </c>
      <c r="B93" s="114">
        <v>21</v>
      </c>
      <c r="C93" s="114">
        <v>15</v>
      </c>
      <c r="D93" s="114">
        <v>5</v>
      </c>
      <c r="E93" s="34" t="s">
        <v>21</v>
      </c>
      <c r="F93" s="19">
        <v>599.09316016098353</v>
      </c>
      <c r="G93" s="35">
        <v>791.53325037594334</v>
      </c>
      <c r="H93" s="43">
        <v>0</v>
      </c>
      <c r="I93" s="43">
        <v>0</v>
      </c>
      <c r="J93" s="43">
        <v>0</v>
      </c>
      <c r="K93" s="35">
        <v>891.20211303729184</v>
      </c>
      <c r="L93" s="35">
        <v>906.90780254557035</v>
      </c>
      <c r="M93" s="32"/>
      <c r="N93" s="34" t="s">
        <v>21</v>
      </c>
      <c r="O93" s="36">
        <v>0</v>
      </c>
      <c r="P93" s="35">
        <v>792.86050675261299</v>
      </c>
      <c r="Q93" s="35">
        <v>567.33567769999149</v>
      </c>
      <c r="R93" s="35">
        <v>200</v>
      </c>
      <c r="S93" s="32"/>
      <c r="T93" s="32"/>
      <c r="U93" s="34" t="s">
        <v>21</v>
      </c>
      <c r="V93" s="36">
        <v>0</v>
      </c>
      <c r="W93" s="35">
        <v>0</v>
      </c>
      <c r="X93" s="35">
        <v>838.45592039331791</v>
      </c>
      <c r="Y93" s="35">
        <v>818.29224198746658</v>
      </c>
    </row>
    <row r="94" spans="1:25" x14ac:dyDescent="0.2">
      <c r="A94" s="114">
        <v>22</v>
      </c>
      <c r="B94" s="114">
        <v>22</v>
      </c>
      <c r="C94" s="114">
        <v>16</v>
      </c>
      <c r="D94" s="114">
        <v>22</v>
      </c>
      <c r="E94" s="34" t="s">
        <v>22</v>
      </c>
      <c r="F94" s="19">
        <v>651.36620012296646</v>
      </c>
      <c r="G94" s="35">
        <v>2300.7218203580878</v>
      </c>
      <c r="H94" s="43">
        <v>0</v>
      </c>
      <c r="I94" s="43">
        <v>0</v>
      </c>
      <c r="J94" s="43">
        <v>0</v>
      </c>
      <c r="K94" s="35">
        <v>800.50303297335563</v>
      </c>
      <c r="L94" s="35">
        <v>987.77887184952112</v>
      </c>
      <c r="M94" s="32"/>
      <c r="N94" s="34" t="s">
        <v>22</v>
      </c>
      <c r="O94" s="36">
        <v>0</v>
      </c>
      <c r="P94" s="35">
        <v>1205.7205174417365</v>
      </c>
      <c r="Q94" s="35">
        <v>244.04191520183363</v>
      </c>
      <c r="R94" s="35">
        <v>0</v>
      </c>
      <c r="S94" s="32"/>
      <c r="T94" s="32"/>
      <c r="U94" s="34" t="s">
        <v>22</v>
      </c>
      <c r="V94" s="36">
        <v>0</v>
      </c>
      <c r="W94" s="35">
        <v>0</v>
      </c>
      <c r="X94" s="35">
        <v>583.06303895356859</v>
      </c>
      <c r="Y94" s="35">
        <v>852.55554906850125</v>
      </c>
    </row>
    <row r="95" spans="1:25" x14ac:dyDescent="0.2">
      <c r="A95" s="114">
        <v>25</v>
      </c>
      <c r="B95" s="114">
        <v>23</v>
      </c>
      <c r="C95" s="114">
        <v>17</v>
      </c>
      <c r="D95" s="114">
        <v>25</v>
      </c>
      <c r="E95" s="34" t="s">
        <v>23</v>
      </c>
      <c r="F95" s="19">
        <v>748.27096623824468</v>
      </c>
      <c r="G95" s="35">
        <v>1030.1358321176065</v>
      </c>
      <c r="H95" s="43">
        <v>0</v>
      </c>
      <c r="I95" s="43">
        <v>0</v>
      </c>
      <c r="J95" s="43">
        <v>0</v>
      </c>
      <c r="K95" s="35">
        <v>918.5101490907366</v>
      </c>
      <c r="L95" s="35">
        <v>800</v>
      </c>
      <c r="M95" s="32"/>
      <c r="N95" s="34" t="s">
        <v>23</v>
      </c>
      <c r="O95" s="36">
        <v>0</v>
      </c>
      <c r="P95" s="35">
        <v>1210.3423574937158</v>
      </c>
      <c r="Q95" s="35">
        <v>481.1470625646549</v>
      </c>
      <c r="R95" s="35">
        <v>600.00000000000011</v>
      </c>
      <c r="S95" s="32"/>
      <c r="T95" s="32"/>
      <c r="U95" s="34" t="s">
        <v>23</v>
      </c>
      <c r="V95" s="36">
        <v>6783.4920634920618</v>
      </c>
      <c r="W95" s="35">
        <v>0</v>
      </c>
      <c r="X95" s="35">
        <v>464.01752697516247</v>
      </c>
      <c r="Y95" s="35">
        <v>0</v>
      </c>
    </row>
    <row r="96" spans="1:25" x14ac:dyDescent="0.2">
      <c r="A96" s="114">
        <v>44</v>
      </c>
      <c r="B96" s="114">
        <v>24</v>
      </c>
      <c r="C96" s="114">
        <v>18</v>
      </c>
      <c r="D96" s="114">
        <v>44</v>
      </c>
      <c r="E96" s="34" t="s">
        <v>24</v>
      </c>
      <c r="F96" s="19">
        <v>1061.1298022872093</v>
      </c>
      <c r="G96" s="35">
        <v>1302.4989340168224</v>
      </c>
      <c r="H96" s="43">
        <v>800</v>
      </c>
      <c r="I96" s="43">
        <v>0</v>
      </c>
      <c r="J96" s="43">
        <v>0</v>
      </c>
      <c r="K96" s="35">
        <v>1079.6296960078371</v>
      </c>
      <c r="L96" s="35">
        <v>1000</v>
      </c>
      <c r="M96" s="32"/>
      <c r="N96" s="34" t="s">
        <v>24</v>
      </c>
      <c r="O96" s="36">
        <v>749.01569323004014</v>
      </c>
      <c r="P96" s="35">
        <v>783.65140599515371</v>
      </c>
      <c r="Q96" s="35">
        <v>419.45587538773839</v>
      </c>
      <c r="R96" s="35">
        <v>801.76584635735435</v>
      </c>
      <c r="S96" s="32"/>
      <c r="T96" s="32"/>
      <c r="U96" s="34" t="s">
        <v>24</v>
      </c>
      <c r="V96" s="36">
        <v>0</v>
      </c>
      <c r="W96" s="35">
        <v>0</v>
      </c>
      <c r="X96" s="35">
        <v>540.64866823750253</v>
      </c>
      <c r="Y96" s="35">
        <v>529.47796810239868</v>
      </c>
    </row>
    <row r="97" spans="1:25" ht="12" x14ac:dyDescent="0.25">
      <c r="A97" s="114">
        <v>63</v>
      </c>
      <c r="B97" s="114">
        <v>63</v>
      </c>
      <c r="C97" s="114">
        <v>19</v>
      </c>
      <c r="D97" s="114">
        <v>63</v>
      </c>
      <c r="E97" s="31"/>
      <c r="F97" s="11"/>
      <c r="G97" s="12"/>
      <c r="H97" s="13"/>
      <c r="I97" s="13"/>
      <c r="J97" s="13"/>
      <c r="K97" s="12"/>
      <c r="L97" s="12"/>
      <c r="M97" s="39"/>
      <c r="N97" s="31"/>
      <c r="O97" s="48"/>
      <c r="P97" s="12"/>
      <c r="Q97" s="12"/>
      <c r="R97" s="12"/>
      <c r="S97" s="39"/>
      <c r="T97" s="39"/>
      <c r="U97" s="31"/>
      <c r="V97" s="48"/>
      <c r="W97" s="12"/>
      <c r="X97" s="12"/>
      <c r="Y97" s="12"/>
    </row>
    <row r="98" spans="1:25" ht="12" x14ac:dyDescent="0.25">
      <c r="A98" s="153">
        <v>52</v>
      </c>
      <c r="B98" s="153">
        <v>29</v>
      </c>
      <c r="C98" s="153">
        <v>20</v>
      </c>
      <c r="D98" s="153">
        <v>50</v>
      </c>
      <c r="E98" s="41" t="s">
        <v>102</v>
      </c>
      <c r="F98" s="4">
        <v>945.5127949963744</v>
      </c>
      <c r="G98" s="5">
        <v>1446.0691946080512</v>
      </c>
      <c r="H98" s="6">
        <v>1127.1639693005222</v>
      </c>
      <c r="I98" s="6">
        <v>1172.8242675901288</v>
      </c>
      <c r="J98" s="6">
        <v>0</v>
      </c>
      <c r="K98" s="5">
        <v>1022.6557381628942</v>
      </c>
      <c r="L98" s="5">
        <v>1060.1155380336299</v>
      </c>
      <c r="M98" s="32"/>
      <c r="N98" s="41" t="s">
        <v>102</v>
      </c>
      <c r="O98" s="42">
        <v>960.26320803927035</v>
      </c>
      <c r="P98" s="5">
        <v>1055.2976381222511</v>
      </c>
      <c r="Q98" s="5">
        <v>542.57424842227044</v>
      </c>
      <c r="R98" s="5">
        <v>1417.3601910299735</v>
      </c>
      <c r="S98" s="32"/>
      <c r="T98" s="32"/>
      <c r="U98" s="41" t="s">
        <v>102</v>
      </c>
      <c r="V98" s="42">
        <v>13933.333333333334</v>
      </c>
      <c r="W98" s="5">
        <v>10040.000000000002</v>
      </c>
      <c r="X98" s="5">
        <v>1030.9879988539781</v>
      </c>
      <c r="Y98" s="5">
        <v>934.1190532043413</v>
      </c>
    </row>
    <row r="99" spans="1:25" x14ac:dyDescent="0.2">
      <c r="A99" s="114">
        <v>2</v>
      </c>
      <c r="B99" s="114">
        <v>26</v>
      </c>
      <c r="C99" s="114">
        <v>21</v>
      </c>
      <c r="D99" s="114">
        <v>2</v>
      </c>
      <c r="E99" s="34" t="s">
        <v>25</v>
      </c>
      <c r="F99" s="19">
        <v>682.10487024882343</v>
      </c>
      <c r="G99" s="35">
        <v>1360.2388394996813</v>
      </c>
      <c r="H99" s="43">
        <v>0</v>
      </c>
      <c r="I99" s="43">
        <v>0</v>
      </c>
      <c r="J99" s="43">
        <v>0</v>
      </c>
      <c r="K99" s="35">
        <v>1065.8187111157179</v>
      </c>
      <c r="L99" s="35">
        <v>1102.4566625639181</v>
      </c>
      <c r="M99" s="32"/>
      <c r="N99" s="34" t="s">
        <v>25</v>
      </c>
      <c r="O99" s="36">
        <v>0</v>
      </c>
      <c r="P99" s="35">
        <v>1144.3244531216401</v>
      </c>
      <c r="Q99" s="35">
        <v>568.97293970882583</v>
      </c>
      <c r="R99" s="35">
        <v>0</v>
      </c>
      <c r="S99" s="32"/>
      <c r="T99" s="32"/>
      <c r="U99" s="34" t="s">
        <v>25</v>
      </c>
      <c r="V99" s="36">
        <v>0</v>
      </c>
      <c r="W99" s="35">
        <v>0</v>
      </c>
      <c r="X99" s="35">
        <v>734.75347654082236</v>
      </c>
      <c r="Y99" s="35">
        <v>613.1967106314687</v>
      </c>
    </row>
    <row r="100" spans="1:25" x14ac:dyDescent="0.2">
      <c r="A100" s="114">
        <v>16</v>
      </c>
      <c r="B100" s="114">
        <v>27</v>
      </c>
      <c r="C100" s="114">
        <v>22</v>
      </c>
      <c r="D100" s="114">
        <v>16</v>
      </c>
      <c r="E100" s="34" t="s">
        <v>26</v>
      </c>
      <c r="F100" s="19">
        <v>898.13718774501331</v>
      </c>
      <c r="G100" s="35">
        <v>1189.5961148888157</v>
      </c>
      <c r="H100" s="43">
        <v>860.88734345263015</v>
      </c>
      <c r="I100" s="43">
        <v>79.999999999999986</v>
      </c>
      <c r="J100" s="43">
        <v>0</v>
      </c>
      <c r="K100" s="35">
        <v>827.61070957451363</v>
      </c>
      <c r="L100" s="35">
        <v>897.16231430144728</v>
      </c>
      <c r="M100" s="32"/>
      <c r="N100" s="34" t="s">
        <v>26</v>
      </c>
      <c r="O100" s="36">
        <v>0</v>
      </c>
      <c r="P100" s="35">
        <v>929.0087348431648</v>
      </c>
      <c r="Q100" s="35">
        <v>400.02237557858126</v>
      </c>
      <c r="R100" s="35">
        <v>1424.6788339258678</v>
      </c>
      <c r="S100" s="32"/>
      <c r="T100" s="32"/>
      <c r="U100" s="34" t="s">
        <v>26</v>
      </c>
      <c r="V100" s="36">
        <v>13933.333333333334</v>
      </c>
      <c r="W100" s="35">
        <v>10040.000000000002</v>
      </c>
      <c r="X100" s="35">
        <v>800</v>
      </c>
      <c r="Y100" s="35">
        <v>1499.9999999999998</v>
      </c>
    </row>
    <row r="101" spans="1:25" x14ac:dyDescent="0.2">
      <c r="A101" s="114">
        <v>30</v>
      </c>
      <c r="B101" s="114">
        <v>28</v>
      </c>
      <c r="C101" s="114">
        <v>23</v>
      </c>
      <c r="D101" s="114">
        <v>30</v>
      </c>
      <c r="E101" s="34" t="s">
        <v>27</v>
      </c>
      <c r="F101" s="19">
        <v>1211.3834052905872</v>
      </c>
      <c r="G101" s="35">
        <v>1640.5967427897292</v>
      </c>
      <c r="H101" s="43">
        <v>1200</v>
      </c>
      <c r="I101" s="43">
        <v>1231.3966594256408</v>
      </c>
      <c r="J101" s="43">
        <v>0</v>
      </c>
      <c r="K101" s="35">
        <v>817.83808405251648</v>
      </c>
      <c r="L101" s="35">
        <v>981.74851576985543</v>
      </c>
      <c r="M101" s="32"/>
      <c r="N101" s="34" t="s">
        <v>27</v>
      </c>
      <c r="O101" s="36">
        <v>960.26320803927035</v>
      </c>
      <c r="P101" s="35">
        <v>1182.613027889892</v>
      </c>
      <c r="Q101" s="35">
        <v>423.74813363028113</v>
      </c>
      <c r="R101" s="35">
        <v>1080</v>
      </c>
      <c r="S101" s="32"/>
      <c r="T101" s="32"/>
      <c r="U101" s="34" t="s">
        <v>27</v>
      </c>
      <c r="V101" s="36">
        <v>0</v>
      </c>
      <c r="W101" s="35">
        <v>0</v>
      </c>
      <c r="X101" s="35">
        <v>1298.9312790056867</v>
      </c>
      <c r="Y101" s="35">
        <v>1081.85900990049</v>
      </c>
    </row>
    <row r="102" spans="1:25" ht="12" x14ac:dyDescent="0.25">
      <c r="A102" s="114">
        <v>64</v>
      </c>
      <c r="B102" s="114">
        <v>64</v>
      </c>
      <c r="C102" s="114">
        <v>24</v>
      </c>
      <c r="D102" s="114">
        <v>64</v>
      </c>
      <c r="E102" s="38"/>
      <c r="F102" s="7"/>
      <c r="G102" s="3"/>
      <c r="H102" s="8"/>
      <c r="I102" s="8"/>
      <c r="J102" s="8"/>
      <c r="K102" s="3"/>
      <c r="L102" s="3"/>
      <c r="M102" s="39"/>
      <c r="N102" s="38"/>
      <c r="O102" s="40"/>
      <c r="P102" s="3"/>
      <c r="Q102" s="3"/>
      <c r="R102" s="3"/>
      <c r="S102" s="39"/>
      <c r="T102" s="39"/>
      <c r="U102" s="38"/>
      <c r="V102" s="40"/>
      <c r="W102" s="3"/>
      <c r="X102" s="3"/>
      <c r="Y102" s="3"/>
    </row>
    <row r="103" spans="1:25" ht="12" x14ac:dyDescent="0.25">
      <c r="A103" s="153">
        <v>57</v>
      </c>
      <c r="B103" s="153">
        <v>53</v>
      </c>
      <c r="C103" s="153">
        <v>25</v>
      </c>
      <c r="D103" s="153">
        <v>51</v>
      </c>
      <c r="E103" s="41" t="s">
        <v>101</v>
      </c>
      <c r="F103" s="4">
        <v>735.35991673793592</v>
      </c>
      <c r="G103" s="5">
        <v>527.86533271752398</v>
      </c>
      <c r="H103" s="6">
        <v>0</v>
      </c>
      <c r="I103" s="6">
        <v>0</v>
      </c>
      <c r="J103" s="6">
        <v>0</v>
      </c>
      <c r="K103" s="5">
        <v>848.57289936286247</v>
      </c>
      <c r="L103" s="5">
        <v>0</v>
      </c>
      <c r="M103" s="32"/>
      <c r="N103" s="41" t="s">
        <v>101</v>
      </c>
      <c r="O103" s="42">
        <v>0</v>
      </c>
      <c r="P103" s="5">
        <v>739.41026632749981</v>
      </c>
      <c r="Q103" s="5">
        <v>396.13854768191135</v>
      </c>
      <c r="R103" s="5">
        <v>320</v>
      </c>
      <c r="S103" s="32"/>
      <c r="T103" s="32"/>
      <c r="U103" s="41" t="s">
        <v>101</v>
      </c>
      <c r="V103" s="42">
        <v>0</v>
      </c>
      <c r="W103" s="5">
        <v>0</v>
      </c>
      <c r="X103" s="5">
        <v>721.84783341895763</v>
      </c>
      <c r="Y103" s="5">
        <v>290.7988071075697</v>
      </c>
    </row>
    <row r="104" spans="1:25" x14ac:dyDescent="0.2">
      <c r="A104" s="114">
        <v>19</v>
      </c>
      <c r="B104" s="114">
        <v>49</v>
      </c>
      <c r="C104" s="114">
        <v>26</v>
      </c>
      <c r="D104" s="114">
        <v>19</v>
      </c>
      <c r="E104" s="34" t="s">
        <v>28</v>
      </c>
      <c r="F104" s="19">
        <v>775.69816770079126</v>
      </c>
      <c r="G104" s="43">
        <v>0</v>
      </c>
      <c r="H104" s="43">
        <v>0</v>
      </c>
      <c r="I104" s="43">
        <v>0</v>
      </c>
      <c r="J104" s="43">
        <v>0</v>
      </c>
      <c r="K104" s="35">
        <v>680</v>
      </c>
      <c r="L104" s="35">
        <v>0</v>
      </c>
      <c r="M104" s="32"/>
      <c r="N104" s="34" t="s">
        <v>28</v>
      </c>
      <c r="O104" s="36">
        <v>0</v>
      </c>
      <c r="P104" s="35">
        <v>0</v>
      </c>
      <c r="Q104" s="35">
        <v>633.22822461500789</v>
      </c>
      <c r="R104" s="35">
        <v>0</v>
      </c>
      <c r="S104" s="32"/>
      <c r="T104" s="32"/>
      <c r="U104" s="34" t="s">
        <v>28</v>
      </c>
      <c r="V104" s="36">
        <v>0</v>
      </c>
      <c r="W104" s="35">
        <v>0</v>
      </c>
      <c r="X104" s="35">
        <v>0</v>
      </c>
      <c r="Y104" s="35">
        <v>0</v>
      </c>
    </row>
    <row r="105" spans="1:25" x14ac:dyDescent="0.2">
      <c r="A105" s="114">
        <v>24</v>
      </c>
      <c r="B105" s="114">
        <v>50</v>
      </c>
      <c r="C105" s="114">
        <v>27</v>
      </c>
      <c r="D105" s="114">
        <v>24</v>
      </c>
      <c r="E105" s="34" t="s">
        <v>29</v>
      </c>
      <c r="F105" s="19">
        <v>740.60564201162265</v>
      </c>
      <c r="G105" s="43">
        <v>0</v>
      </c>
      <c r="H105" s="43">
        <v>0</v>
      </c>
      <c r="I105" s="43">
        <v>0</v>
      </c>
      <c r="J105" s="43">
        <v>0</v>
      </c>
      <c r="K105" s="35">
        <v>790.08466713924145</v>
      </c>
      <c r="L105" s="35">
        <v>0</v>
      </c>
      <c r="M105" s="32"/>
      <c r="N105" s="34" t="s">
        <v>29</v>
      </c>
      <c r="O105" s="36">
        <v>0</v>
      </c>
      <c r="P105" s="35">
        <v>160</v>
      </c>
      <c r="Q105" s="35">
        <v>0</v>
      </c>
      <c r="R105" s="35">
        <v>0</v>
      </c>
      <c r="S105" s="32"/>
      <c r="T105" s="32"/>
      <c r="U105" s="34" t="s">
        <v>29</v>
      </c>
      <c r="V105" s="36">
        <v>0</v>
      </c>
      <c r="W105" s="35">
        <v>0</v>
      </c>
      <c r="X105" s="35">
        <v>0</v>
      </c>
      <c r="Y105" s="35">
        <v>0</v>
      </c>
    </row>
    <row r="106" spans="1:25" x14ac:dyDescent="0.2">
      <c r="A106" s="114">
        <v>26</v>
      </c>
      <c r="B106" s="114">
        <v>51</v>
      </c>
      <c r="C106" s="114">
        <v>28</v>
      </c>
      <c r="D106" s="114">
        <v>26</v>
      </c>
      <c r="E106" s="34" t="s">
        <v>30</v>
      </c>
      <c r="F106" s="19">
        <v>604.80789090061103</v>
      </c>
      <c r="G106" s="43">
        <v>563.68799842045451</v>
      </c>
      <c r="H106" s="43">
        <v>0</v>
      </c>
      <c r="I106" s="43">
        <v>0</v>
      </c>
      <c r="J106" s="43">
        <v>0</v>
      </c>
      <c r="K106" s="35">
        <v>723.85026238143121</v>
      </c>
      <c r="L106" s="35">
        <v>0</v>
      </c>
      <c r="M106" s="32"/>
      <c r="N106" s="34" t="s">
        <v>30</v>
      </c>
      <c r="O106" s="36">
        <v>0</v>
      </c>
      <c r="P106" s="35">
        <v>455.67690463277256</v>
      </c>
      <c r="Q106" s="35">
        <v>358.48165646008363</v>
      </c>
      <c r="R106" s="35">
        <v>320</v>
      </c>
      <c r="S106" s="32"/>
      <c r="T106" s="32"/>
      <c r="U106" s="34" t="s">
        <v>30</v>
      </c>
      <c r="V106" s="36">
        <v>0</v>
      </c>
      <c r="W106" s="35">
        <v>0</v>
      </c>
      <c r="X106" s="35">
        <v>675.27942817880478</v>
      </c>
      <c r="Y106" s="35">
        <v>290.7988071075697</v>
      </c>
    </row>
    <row r="107" spans="1:25" x14ac:dyDescent="0.2">
      <c r="A107" s="114">
        <v>43</v>
      </c>
      <c r="B107" s="114">
        <v>52</v>
      </c>
      <c r="C107" s="114">
        <v>29</v>
      </c>
      <c r="D107" s="114">
        <v>43</v>
      </c>
      <c r="E107" s="34" t="s">
        <v>31</v>
      </c>
      <c r="F107" s="19">
        <v>571.67312227807406</v>
      </c>
      <c r="G107" s="43">
        <v>440</v>
      </c>
      <c r="H107" s="43">
        <v>0</v>
      </c>
      <c r="I107" s="43">
        <v>0</v>
      </c>
      <c r="J107" s="43">
        <v>0</v>
      </c>
      <c r="K107" s="35">
        <v>896.50501005631304</v>
      </c>
      <c r="L107" s="35">
        <v>0</v>
      </c>
      <c r="M107" s="32"/>
      <c r="N107" s="34" t="s">
        <v>31</v>
      </c>
      <c r="O107" s="36">
        <v>0</v>
      </c>
      <c r="P107" s="35">
        <v>819.45340514858799</v>
      </c>
      <c r="Q107" s="35">
        <v>354.17382516422435</v>
      </c>
      <c r="R107" s="35">
        <v>0</v>
      </c>
      <c r="S107" s="32"/>
      <c r="T107" s="32"/>
      <c r="U107" s="34" t="s">
        <v>31</v>
      </c>
      <c r="V107" s="36">
        <v>0</v>
      </c>
      <c r="W107" s="35">
        <v>0</v>
      </c>
      <c r="X107" s="35">
        <v>744.18518518518511</v>
      </c>
      <c r="Y107" s="35">
        <v>0</v>
      </c>
    </row>
    <row r="108" spans="1:25" ht="12" x14ac:dyDescent="0.25">
      <c r="A108" s="114">
        <v>65</v>
      </c>
      <c r="B108" s="114">
        <v>65</v>
      </c>
      <c r="C108" s="114">
        <v>30</v>
      </c>
      <c r="D108" s="114">
        <v>65</v>
      </c>
      <c r="E108" s="31"/>
      <c r="F108" s="11"/>
      <c r="G108" s="13"/>
      <c r="H108" s="13"/>
      <c r="I108" s="13"/>
      <c r="J108" s="8"/>
      <c r="K108" s="12"/>
      <c r="L108" s="12"/>
      <c r="M108" s="39"/>
      <c r="N108" s="31"/>
      <c r="O108" s="48"/>
      <c r="P108" s="12"/>
      <c r="Q108" s="12"/>
      <c r="R108" s="12"/>
      <c r="S108" s="39"/>
      <c r="T108" s="39"/>
      <c r="U108" s="31"/>
      <c r="V108" s="48"/>
      <c r="W108" s="12"/>
      <c r="X108" s="12"/>
      <c r="Y108" s="12"/>
    </row>
    <row r="109" spans="1:25" ht="12" x14ac:dyDescent="0.25">
      <c r="A109" s="153">
        <v>46</v>
      </c>
      <c r="B109" s="153">
        <v>7</v>
      </c>
      <c r="C109" s="153">
        <v>31</v>
      </c>
      <c r="D109" s="153">
        <v>52</v>
      </c>
      <c r="E109" s="41" t="s">
        <v>100</v>
      </c>
      <c r="F109" s="4">
        <v>788.16176938258923</v>
      </c>
      <c r="G109" s="5">
        <v>1544.8820640892325</v>
      </c>
      <c r="H109" s="6">
        <v>799.051577402666</v>
      </c>
      <c r="I109" s="6">
        <v>0</v>
      </c>
      <c r="J109" s="6">
        <v>319.99999999999994</v>
      </c>
      <c r="K109" s="5">
        <v>886.82593620667785</v>
      </c>
      <c r="L109" s="5">
        <v>940.6882484007042</v>
      </c>
      <c r="M109" s="32"/>
      <c r="N109" s="41" t="s">
        <v>100</v>
      </c>
      <c r="O109" s="42">
        <v>1412.2804738484231</v>
      </c>
      <c r="P109" s="5">
        <v>971.21031390724704</v>
      </c>
      <c r="Q109" s="5">
        <v>459.83521439376699</v>
      </c>
      <c r="R109" s="5">
        <v>1202.479493637258</v>
      </c>
      <c r="S109" s="32"/>
      <c r="T109" s="32"/>
      <c r="U109" s="41" t="s">
        <v>100</v>
      </c>
      <c r="V109" s="42">
        <v>0</v>
      </c>
      <c r="W109" s="5">
        <v>0</v>
      </c>
      <c r="X109" s="5">
        <v>764.64731650641625</v>
      </c>
      <c r="Y109" s="5">
        <v>1065.8052359668502</v>
      </c>
    </row>
    <row r="110" spans="1:25" x14ac:dyDescent="0.2">
      <c r="A110" s="114">
        <v>13</v>
      </c>
      <c r="B110" s="114">
        <v>1</v>
      </c>
      <c r="C110" s="114">
        <v>32</v>
      </c>
      <c r="D110" s="114">
        <v>13</v>
      </c>
      <c r="E110" s="34" t="s">
        <v>32</v>
      </c>
      <c r="F110" s="19">
        <v>815.40684122871164</v>
      </c>
      <c r="G110" s="35">
        <v>1077.6149294433926</v>
      </c>
      <c r="H110" s="43">
        <v>0</v>
      </c>
      <c r="I110" s="43">
        <v>0</v>
      </c>
      <c r="J110" s="43">
        <v>319.99999999999994</v>
      </c>
      <c r="K110" s="35">
        <v>765.54188770303267</v>
      </c>
      <c r="L110" s="35">
        <v>874.12400773136505</v>
      </c>
      <c r="M110" s="32"/>
      <c r="N110" s="34" t="s">
        <v>32</v>
      </c>
      <c r="O110" s="36">
        <v>480</v>
      </c>
      <c r="P110" s="35">
        <v>876.63737304449546</v>
      </c>
      <c r="Q110" s="35">
        <v>484.57215973708986</v>
      </c>
      <c r="R110" s="35">
        <v>0</v>
      </c>
      <c r="S110" s="32"/>
      <c r="T110" s="32"/>
      <c r="U110" s="34" t="s">
        <v>32</v>
      </c>
      <c r="V110" s="36">
        <v>0</v>
      </c>
      <c r="W110" s="35">
        <v>0</v>
      </c>
      <c r="X110" s="35">
        <v>703.35939272164933</v>
      </c>
      <c r="Y110" s="35">
        <v>910.2642165068338</v>
      </c>
    </row>
    <row r="111" spans="1:25" x14ac:dyDescent="0.2">
      <c r="A111" s="114">
        <v>15</v>
      </c>
      <c r="B111" s="114">
        <v>2</v>
      </c>
      <c r="C111" s="114">
        <v>33</v>
      </c>
      <c r="D111" s="114">
        <v>15</v>
      </c>
      <c r="E111" s="34" t="s">
        <v>33</v>
      </c>
      <c r="F111" s="19">
        <v>832.77808465751536</v>
      </c>
      <c r="G111" s="35">
        <v>1448.0772148564197</v>
      </c>
      <c r="H111" s="43">
        <v>812.23592626738355</v>
      </c>
      <c r="I111" s="43">
        <v>0</v>
      </c>
      <c r="J111" s="43">
        <v>0</v>
      </c>
      <c r="K111" s="35">
        <v>866.16846658073655</v>
      </c>
      <c r="L111" s="35">
        <v>1195.3056387694037</v>
      </c>
      <c r="M111" s="32"/>
      <c r="N111" s="34" t="s">
        <v>33</v>
      </c>
      <c r="O111" s="36">
        <v>1460.8583005975838</v>
      </c>
      <c r="P111" s="35">
        <v>697.13909647087621</v>
      </c>
      <c r="Q111" s="35">
        <v>354.38826067367938</v>
      </c>
      <c r="R111" s="35">
        <v>400</v>
      </c>
      <c r="S111" s="32"/>
      <c r="T111" s="32"/>
      <c r="U111" s="34" t="s">
        <v>33</v>
      </c>
      <c r="V111" s="36">
        <v>0</v>
      </c>
      <c r="W111" s="35">
        <v>0</v>
      </c>
      <c r="X111" s="35">
        <v>670.27365781976346</v>
      </c>
      <c r="Y111" s="35">
        <v>911.71183021762533</v>
      </c>
    </row>
    <row r="112" spans="1:25" x14ac:dyDescent="0.2">
      <c r="A112" s="114">
        <v>27</v>
      </c>
      <c r="B112" s="114">
        <v>3</v>
      </c>
      <c r="C112" s="114">
        <v>34</v>
      </c>
      <c r="D112" s="114">
        <v>27</v>
      </c>
      <c r="E112" s="34" t="s">
        <v>34</v>
      </c>
      <c r="F112" s="19">
        <v>778.15227182200977</v>
      </c>
      <c r="G112" s="35">
        <v>993.0631714750217</v>
      </c>
      <c r="H112" s="43">
        <v>0</v>
      </c>
      <c r="I112" s="43">
        <v>0</v>
      </c>
      <c r="J112" s="43">
        <v>0</v>
      </c>
      <c r="K112" s="35">
        <v>876.81780899117712</v>
      </c>
      <c r="L112" s="35">
        <v>0</v>
      </c>
      <c r="M112" s="32"/>
      <c r="N112" s="34" t="s">
        <v>34</v>
      </c>
      <c r="O112" s="36">
        <v>0</v>
      </c>
      <c r="P112" s="35">
        <v>843.43175383245193</v>
      </c>
      <c r="Q112" s="35">
        <v>0</v>
      </c>
      <c r="R112" s="35">
        <v>0</v>
      </c>
      <c r="S112" s="32"/>
      <c r="T112" s="32"/>
      <c r="U112" s="34" t="s">
        <v>34</v>
      </c>
      <c r="V112" s="36">
        <v>0</v>
      </c>
      <c r="W112" s="35">
        <v>0</v>
      </c>
      <c r="X112" s="35">
        <v>770.52490977317211</v>
      </c>
      <c r="Y112" s="35">
        <v>777.32667990828929</v>
      </c>
    </row>
    <row r="113" spans="1:25" x14ac:dyDescent="0.2">
      <c r="A113" s="114">
        <v>31</v>
      </c>
      <c r="B113" s="114">
        <v>4</v>
      </c>
      <c r="C113" s="114">
        <v>35</v>
      </c>
      <c r="D113" s="114">
        <v>31</v>
      </c>
      <c r="E113" s="34" t="s">
        <v>35</v>
      </c>
      <c r="F113" s="19">
        <v>1056.2141411034547</v>
      </c>
      <c r="G113" s="35">
        <v>1819.8074616444001</v>
      </c>
      <c r="H113" s="43">
        <v>0</v>
      </c>
      <c r="I113" s="43">
        <v>0</v>
      </c>
      <c r="J113" s="43">
        <v>0</v>
      </c>
      <c r="K113" s="35">
        <v>949.267482616807</v>
      </c>
      <c r="L113" s="35">
        <v>1155.6050982849774</v>
      </c>
      <c r="M113" s="32"/>
      <c r="N113" s="34" t="s">
        <v>35</v>
      </c>
      <c r="O113" s="36">
        <v>1528.0350647367216</v>
      </c>
      <c r="P113" s="35">
        <v>1110.7114122229832</v>
      </c>
      <c r="Q113" s="35">
        <v>736.46083643392979</v>
      </c>
      <c r="R113" s="35">
        <v>1353.1501153312731</v>
      </c>
      <c r="S113" s="32"/>
      <c r="T113" s="32"/>
      <c r="U113" s="34" t="s">
        <v>35</v>
      </c>
      <c r="V113" s="36">
        <v>0</v>
      </c>
      <c r="W113" s="35">
        <v>0</v>
      </c>
      <c r="X113" s="35">
        <v>515.40417255677471</v>
      </c>
      <c r="Y113" s="35">
        <v>777.48612419611038</v>
      </c>
    </row>
    <row r="114" spans="1:25" x14ac:dyDescent="0.2">
      <c r="A114" s="114">
        <v>32</v>
      </c>
      <c r="B114" s="114">
        <v>5</v>
      </c>
      <c r="C114" s="114">
        <v>36</v>
      </c>
      <c r="D114" s="114">
        <v>32</v>
      </c>
      <c r="E114" s="34" t="s">
        <v>36</v>
      </c>
      <c r="F114" s="19">
        <v>903.74411161356682</v>
      </c>
      <c r="G114" s="35">
        <v>1637.6701445652709</v>
      </c>
      <c r="H114" s="43">
        <v>0</v>
      </c>
      <c r="I114" s="43">
        <v>0</v>
      </c>
      <c r="J114" s="43">
        <v>0</v>
      </c>
      <c r="K114" s="35">
        <v>1116.0718324522475</v>
      </c>
      <c r="L114" s="35">
        <v>0</v>
      </c>
      <c r="M114" s="32"/>
      <c r="N114" s="34" t="s">
        <v>36</v>
      </c>
      <c r="O114" s="36">
        <v>544.44943493537164</v>
      </c>
      <c r="P114" s="35">
        <v>1186.1609500803102</v>
      </c>
      <c r="Q114" s="35">
        <v>419.32789384490729</v>
      </c>
      <c r="R114" s="35">
        <v>0</v>
      </c>
      <c r="S114" s="32"/>
      <c r="T114" s="32"/>
      <c r="U114" s="34" t="s">
        <v>36</v>
      </c>
      <c r="V114" s="36">
        <v>0</v>
      </c>
      <c r="W114" s="35">
        <v>0</v>
      </c>
      <c r="X114" s="35">
        <v>895.1427858084237</v>
      </c>
      <c r="Y114" s="35">
        <v>1384.1090575087599</v>
      </c>
    </row>
    <row r="115" spans="1:25" x14ac:dyDescent="0.2">
      <c r="A115" s="114">
        <v>40</v>
      </c>
      <c r="B115" s="114">
        <v>6</v>
      </c>
      <c r="C115" s="114">
        <v>37</v>
      </c>
      <c r="D115" s="114">
        <v>40</v>
      </c>
      <c r="E115" s="34" t="s">
        <v>37</v>
      </c>
      <c r="F115" s="19">
        <v>648.1651626777375</v>
      </c>
      <c r="G115" s="35">
        <v>748.30756488022064</v>
      </c>
      <c r="H115" s="43">
        <v>720</v>
      </c>
      <c r="I115" s="43">
        <v>0</v>
      </c>
      <c r="J115" s="43">
        <v>0</v>
      </c>
      <c r="K115" s="35">
        <v>869.10513278220321</v>
      </c>
      <c r="L115" s="35">
        <v>785.10534186418874</v>
      </c>
      <c r="M115" s="32"/>
      <c r="N115" s="34" t="s">
        <v>37</v>
      </c>
      <c r="O115" s="36">
        <v>0</v>
      </c>
      <c r="P115" s="35">
        <v>571.77381565665462</v>
      </c>
      <c r="Q115" s="35">
        <v>247.93629369685516</v>
      </c>
      <c r="R115" s="35">
        <v>0</v>
      </c>
      <c r="S115" s="32"/>
      <c r="T115" s="32"/>
      <c r="U115" s="34" t="s">
        <v>37</v>
      </c>
      <c r="V115" s="36">
        <v>0</v>
      </c>
      <c r="W115" s="35">
        <v>0</v>
      </c>
      <c r="X115" s="35">
        <v>710.68323804379133</v>
      </c>
      <c r="Y115" s="35">
        <v>700.12718600953895</v>
      </c>
    </row>
    <row r="116" spans="1:25" ht="12" x14ac:dyDescent="0.25">
      <c r="A116" s="114">
        <v>66</v>
      </c>
      <c r="B116" s="114">
        <v>66</v>
      </c>
      <c r="C116" s="114">
        <v>38</v>
      </c>
      <c r="D116" s="114">
        <v>66</v>
      </c>
      <c r="E116" s="38"/>
      <c r="F116" s="7"/>
      <c r="G116" s="3"/>
      <c r="H116" s="8"/>
      <c r="I116" s="8"/>
      <c r="J116" s="8"/>
      <c r="K116" s="3"/>
      <c r="L116" s="3"/>
      <c r="M116" s="39"/>
      <c r="N116" s="38"/>
      <c r="O116" s="40"/>
      <c r="P116" s="3"/>
      <c r="Q116" s="3"/>
      <c r="R116" s="3"/>
      <c r="S116" s="39"/>
      <c r="T116" s="39"/>
      <c r="U116" s="38"/>
      <c r="V116" s="40"/>
      <c r="W116" s="3"/>
      <c r="X116" s="3"/>
      <c r="Y116" s="3"/>
    </row>
    <row r="117" spans="1:25" ht="12" x14ac:dyDescent="0.25">
      <c r="A117" s="153">
        <v>53</v>
      </c>
      <c r="B117" s="153">
        <v>35</v>
      </c>
      <c r="C117" s="153">
        <v>39</v>
      </c>
      <c r="D117" s="153">
        <v>53</v>
      </c>
      <c r="E117" s="41" t="s">
        <v>99</v>
      </c>
      <c r="F117" s="4">
        <v>722.3728583949536</v>
      </c>
      <c r="G117" s="5">
        <v>1601.4584654745559</v>
      </c>
      <c r="H117" s="6">
        <v>0</v>
      </c>
      <c r="I117" s="6">
        <v>0</v>
      </c>
      <c r="J117" s="6">
        <v>0</v>
      </c>
      <c r="K117" s="5">
        <v>849.5503353975414</v>
      </c>
      <c r="L117" s="5">
        <v>1042.4480451300303</v>
      </c>
      <c r="M117" s="32"/>
      <c r="N117" s="41" t="s">
        <v>99</v>
      </c>
      <c r="O117" s="42">
        <v>1282.9224351823475</v>
      </c>
      <c r="P117" s="5">
        <v>727.87676983162817</v>
      </c>
      <c r="Q117" s="5">
        <v>472.30744524565966</v>
      </c>
      <c r="R117" s="5">
        <v>842.99105760150712</v>
      </c>
      <c r="S117" s="32"/>
      <c r="T117" s="32"/>
      <c r="U117" s="41" t="s">
        <v>99</v>
      </c>
      <c r="V117" s="42">
        <v>0</v>
      </c>
      <c r="W117" s="5">
        <v>0</v>
      </c>
      <c r="X117" s="5">
        <v>841.08892005920939</v>
      </c>
      <c r="Y117" s="5">
        <v>1045.7210966438429</v>
      </c>
    </row>
    <row r="118" spans="1:25" x14ac:dyDescent="0.2">
      <c r="A118" s="114">
        <v>8</v>
      </c>
      <c r="B118" s="114">
        <v>30</v>
      </c>
      <c r="C118" s="114">
        <v>40</v>
      </c>
      <c r="D118" s="114">
        <v>8</v>
      </c>
      <c r="E118" s="34" t="s">
        <v>38</v>
      </c>
      <c r="F118" s="19">
        <v>669.06400681317757</v>
      </c>
      <c r="G118" s="35">
        <v>1046.6613780080227</v>
      </c>
      <c r="H118" s="43">
        <v>0</v>
      </c>
      <c r="I118" s="43">
        <v>0</v>
      </c>
      <c r="J118" s="43">
        <v>0</v>
      </c>
      <c r="K118" s="35">
        <v>853.20955188021787</v>
      </c>
      <c r="L118" s="35">
        <v>723.28779171887811</v>
      </c>
      <c r="M118" s="32"/>
      <c r="N118" s="34" t="s">
        <v>38</v>
      </c>
      <c r="O118" s="36">
        <v>0</v>
      </c>
      <c r="P118" s="35">
        <v>730.98816971685164</v>
      </c>
      <c r="Q118" s="35">
        <v>368.30128596525401</v>
      </c>
      <c r="R118" s="35">
        <v>0</v>
      </c>
      <c r="S118" s="32"/>
      <c r="T118" s="32"/>
      <c r="U118" s="34" t="s">
        <v>38</v>
      </c>
      <c r="V118" s="36">
        <v>0</v>
      </c>
      <c r="W118" s="35">
        <v>0</v>
      </c>
      <c r="X118" s="35">
        <v>960.18351061630472</v>
      </c>
      <c r="Y118" s="35">
        <v>0</v>
      </c>
    </row>
    <row r="119" spans="1:25" x14ac:dyDescent="0.2">
      <c r="A119" s="114">
        <v>9</v>
      </c>
      <c r="B119" s="114">
        <v>31</v>
      </c>
      <c r="C119" s="114">
        <v>41</v>
      </c>
      <c r="D119" s="114">
        <v>9</v>
      </c>
      <c r="E119" s="34" t="s">
        <v>39</v>
      </c>
      <c r="F119" s="19">
        <v>833.12715378253847</v>
      </c>
      <c r="G119" s="35">
        <v>1927.9735903577148</v>
      </c>
      <c r="H119" s="43">
        <v>0</v>
      </c>
      <c r="I119" s="43">
        <v>0</v>
      </c>
      <c r="J119" s="43">
        <v>0</v>
      </c>
      <c r="K119" s="35">
        <v>1033.0690902416188</v>
      </c>
      <c r="L119" s="35">
        <v>1041.8419816313351</v>
      </c>
      <c r="M119" s="32"/>
      <c r="N119" s="34" t="s">
        <v>39</v>
      </c>
      <c r="O119" s="36">
        <v>748.73826046901104</v>
      </c>
      <c r="P119" s="35">
        <v>848.61585278244775</v>
      </c>
      <c r="Q119" s="35">
        <v>462.92610858573107</v>
      </c>
      <c r="R119" s="35">
        <v>1091.9689427058049</v>
      </c>
      <c r="S119" s="32"/>
      <c r="T119" s="32"/>
      <c r="U119" s="34" t="s">
        <v>39</v>
      </c>
      <c r="V119" s="36">
        <v>0</v>
      </c>
      <c r="W119" s="35">
        <v>0</v>
      </c>
      <c r="X119" s="35">
        <v>612.32248697367891</v>
      </c>
      <c r="Y119" s="35">
        <v>1181.2139720393754</v>
      </c>
    </row>
    <row r="120" spans="1:25" x14ac:dyDescent="0.2">
      <c r="A120" s="114">
        <v>28</v>
      </c>
      <c r="B120" s="114">
        <v>32</v>
      </c>
      <c r="C120" s="114">
        <v>42</v>
      </c>
      <c r="D120" s="114">
        <v>28</v>
      </c>
      <c r="E120" s="34" t="s">
        <v>40</v>
      </c>
      <c r="F120" s="19">
        <v>745.42320117676582</v>
      </c>
      <c r="G120" s="35">
        <v>1657.0634121839614</v>
      </c>
      <c r="H120" s="43">
        <v>0</v>
      </c>
      <c r="I120" s="43">
        <v>0</v>
      </c>
      <c r="J120" s="43">
        <v>0</v>
      </c>
      <c r="K120" s="35">
        <v>756.38917976094058</v>
      </c>
      <c r="L120" s="35">
        <v>1400</v>
      </c>
      <c r="M120" s="32"/>
      <c r="N120" s="34" t="s">
        <v>40</v>
      </c>
      <c r="O120" s="36">
        <v>1424.6743599246856</v>
      </c>
      <c r="P120" s="35">
        <v>865.86493610611444</v>
      </c>
      <c r="Q120" s="35">
        <v>440.03803872417387</v>
      </c>
      <c r="R120" s="35">
        <v>867.56922149200545</v>
      </c>
      <c r="S120" s="32"/>
      <c r="T120" s="32"/>
      <c r="U120" s="34" t="s">
        <v>40</v>
      </c>
      <c r="V120" s="36">
        <v>0</v>
      </c>
      <c r="W120" s="35">
        <v>0</v>
      </c>
      <c r="X120" s="35">
        <v>811.36504672617571</v>
      </c>
      <c r="Y120" s="35">
        <v>0</v>
      </c>
    </row>
    <row r="121" spans="1:25" x14ac:dyDescent="0.2">
      <c r="A121" s="114">
        <v>34</v>
      </c>
      <c r="B121" s="114">
        <v>33</v>
      </c>
      <c r="C121" s="114">
        <v>43</v>
      </c>
      <c r="D121" s="114">
        <v>34</v>
      </c>
      <c r="E121" s="34" t="s">
        <v>41</v>
      </c>
      <c r="F121" s="19">
        <v>690.93430051996927</v>
      </c>
      <c r="G121" s="35">
        <v>120.00000000000001</v>
      </c>
      <c r="H121" s="43">
        <v>0</v>
      </c>
      <c r="I121" s="43">
        <v>0</v>
      </c>
      <c r="J121" s="43">
        <v>0</v>
      </c>
      <c r="K121" s="35">
        <v>712.20518199382741</v>
      </c>
      <c r="L121" s="35">
        <v>1104.7656811970357</v>
      </c>
      <c r="M121" s="32"/>
      <c r="N121" s="34" t="s">
        <v>41</v>
      </c>
      <c r="O121" s="36">
        <v>0</v>
      </c>
      <c r="P121" s="35">
        <v>675.82181064144311</v>
      </c>
      <c r="Q121" s="35">
        <v>479.50674061662261</v>
      </c>
      <c r="R121" s="35">
        <v>0</v>
      </c>
      <c r="S121" s="32"/>
      <c r="T121" s="32"/>
      <c r="U121" s="34" t="s">
        <v>41</v>
      </c>
      <c r="V121" s="36">
        <v>0</v>
      </c>
      <c r="W121" s="35">
        <v>0</v>
      </c>
      <c r="X121" s="35">
        <v>799.99999999999989</v>
      </c>
      <c r="Y121" s="35">
        <v>760</v>
      </c>
    </row>
    <row r="122" spans="1:25" x14ac:dyDescent="0.2">
      <c r="A122" s="114">
        <v>35</v>
      </c>
      <c r="B122" s="114">
        <v>34</v>
      </c>
      <c r="C122" s="114">
        <v>44</v>
      </c>
      <c r="D122" s="114">
        <v>35</v>
      </c>
      <c r="E122" s="34" t="s">
        <v>42</v>
      </c>
      <c r="F122" s="19">
        <v>785.09627512721443</v>
      </c>
      <c r="G122" s="35">
        <v>1388.4147290109165</v>
      </c>
      <c r="H122" s="43">
        <v>0</v>
      </c>
      <c r="I122" s="43">
        <v>0</v>
      </c>
      <c r="J122" s="43">
        <v>0</v>
      </c>
      <c r="K122" s="35">
        <v>702.27440516263289</v>
      </c>
      <c r="L122" s="35">
        <v>1200</v>
      </c>
      <c r="M122" s="32"/>
      <c r="N122" s="34" t="s">
        <v>42</v>
      </c>
      <c r="O122" s="36">
        <v>800</v>
      </c>
      <c r="P122" s="35">
        <v>402.95281096088621</v>
      </c>
      <c r="Q122" s="35">
        <v>767.85218498552933</v>
      </c>
      <c r="R122" s="35">
        <v>796.84412499581151</v>
      </c>
      <c r="S122" s="32"/>
      <c r="T122" s="32"/>
      <c r="U122" s="34" t="s">
        <v>42</v>
      </c>
      <c r="V122" s="36">
        <v>0</v>
      </c>
      <c r="W122" s="35">
        <v>0</v>
      </c>
      <c r="X122" s="35">
        <v>917.35825402408238</v>
      </c>
      <c r="Y122" s="35">
        <v>0</v>
      </c>
    </row>
    <row r="123" spans="1:25" ht="12" x14ac:dyDescent="0.25">
      <c r="A123" s="114">
        <v>67</v>
      </c>
      <c r="B123" s="114">
        <v>67</v>
      </c>
      <c r="C123" s="114">
        <v>45</v>
      </c>
      <c r="D123" s="114">
        <v>67</v>
      </c>
      <c r="E123" s="31"/>
      <c r="F123" s="11"/>
      <c r="G123" s="12"/>
      <c r="H123" s="13"/>
      <c r="I123" s="13"/>
      <c r="J123" s="13"/>
      <c r="K123" s="12"/>
      <c r="L123" s="12"/>
      <c r="M123" s="39"/>
      <c r="N123" s="31"/>
      <c r="O123" s="48"/>
      <c r="P123" s="12"/>
      <c r="Q123" s="12"/>
      <c r="R123" s="12"/>
      <c r="S123" s="39"/>
      <c r="T123" s="39"/>
      <c r="U123" s="31"/>
      <c r="V123" s="48"/>
      <c r="W123" s="12"/>
      <c r="X123" s="12"/>
      <c r="Y123" s="12"/>
    </row>
    <row r="124" spans="1:25" ht="12" x14ac:dyDescent="0.25">
      <c r="A124" s="153">
        <v>49</v>
      </c>
      <c r="B124" s="153">
        <v>16</v>
      </c>
      <c r="C124" s="153">
        <v>46</v>
      </c>
      <c r="D124" s="153">
        <v>54</v>
      </c>
      <c r="E124" s="41" t="s">
        <v>98</v>
      </c>
      <c r="F124" s="4">
        <v>876.85579994782847</v>
      </c>
      <c r="G124" s="5">
        <v>1266.2260050790433</v>
      </c>
      <c r="H124" s="6">
        <v>1657.3973229168878</v>
      </c>
      <c r="I124" s="5">
        <v>1680.0000000000002</v>
      </c>
      <c r="J124" s="6">
        <v>0</v>
      </c>
      <c r="K124" s="5">
        <v>995.62654034593209</v>
      </c>
      <c r="L124" s="5">
        <v>1079.8500492810838</v>
      </c>
      <c r="M124" s="32"/>
      <c r="N124" s="41" t="s">
        <v>98</v>
      </c>
      <c r="O124" s="42">
        <v>980.8631870079322</v>
      </c>
      <c r="P124" s="5">
        <v>970.12365611170014</v>
      </c>
      <c r="Q124" s="5">
        <v>675.67082155762637</v>
      </c>
      <c r="R124" s="5">
        <v>1118.858803353442</v>
      </c>
      <c r="S124" s="32"/>
      <c r="T124" s="32"/>
      <c r="U124" s="41" t="s">
        <v>98</v>
      </c>
      <c r="V124" s="42">
        <v>0</v>
      </c>
      <c r="W124" s="5">
        <v>580.64516129032245</v>
      </c>
      <c r="X124" s="5">
        <v>816.4359312033647</v>
      </c>
      <c r="Y124" s="5">
        <v>818.42406532191956</v>
      </c>
    </row>
    <row r="125" spans="1:25" x14ac:dyDescent="0.2">
      <c r="A125" s="114">
        <v>4</v>
      </c>
      <c r="B125" s="114">
        <v>13</v>
      </c>
      <c r="C125" s="114">
        <v>47</v>
      </c>
      <c r="D125" s="114">
        <v>4</v>
      </c>
      <c r="E125" s="34" t="s">
        <v>43</v>
      </c>
      <c r="F125" s="19">
        <v>1069.4057101278486</v>
      </c>
      <c r="G125" s="35">
        <v>1389.3693884622307</v>
      </c>
      <c r="H125" s="50">
        <v>2370</v>
      </c>
      <c r="I125" s="35">
        <v>1680.0000000000002</v>
      </c>
      <c r="J125" s="50">
        <v>0</v>
      </c>
      <c r="K125" s="35">
        <v>1122.3455092155593</v>
      </c>
      <c r="L125" s="35">
        <v>1563.7613611832148</v>
      </c>
      <c r="M125" s="32"/>
      <c r="N125" s="34" t="s">
        <v>43</v>
      </c>
      <c r="O125" s="36">
        <v>1162.0400022259075</v>
      </c>
      <c r="P125" s="35">
        <v>1084.2376680991481</v>
      </c>
      <c r="Q125" s="35">
        <v>757.04416142396985</v>
      </c>
      <c r="R125" s="35">
        <v>1532.231304818119</v>
      </c>
      <c r="S125" s="32"/>
      <c r="T125" s="32"/>
      <c r="U125" s="34" t="s">
        <v>43</v>
      </c>
      <c r="V125" s="36">
        <v>0</v>
      </c>
      <c r="W125" s="35">
        <v>0</v>
      </c>
      <c r="X125" s="35">
        <v>971.20138889544353</v>
      </c>
      <c r="Y125" s="35">
        <v>780.9405747879108</v>
      </c>
    </row>
    <row r="126" spans="1:25" x14ac:dyDescent="0.2">
      <c r="A126" s="114">
        <v>14</v>
      </c>
      <c r="B126" s="114">
        <v>14</v>
      </c>
      <c r="C126" s="114">
        <v>48</v>
      </c>
      <c r="D126" s="114">
        <v>14</v>
      </c>
      <c r="E126" s="34" t="s">
        <v>44</v>
      </c>
      <c r="F126" s="19">
        <v>652.31810928435402</v>
      </c>
      <c r="G126" s="35">
        <v>1463.4167501031134</v>
      </c>
      <c r="H126" s="50">
        <v>0</v>
      </c>
      <c r="I126" s="35">
        <v>0</v>
      </c>
      <c r="J126" s="50">
        <v>0</v>
      </c>
      <c r="K126" s="35">
        <v>976.18315154561742</v>
      </c>
      <c r="L126" s="35">
        <v>1023.5922008187267</v>
      </c>
      <c r="M126" s="32"/>
      <c r="N126" s="34" t="s">
        <v>44</v>
      </c>
      <c r="O126" s="36">
        <v>919.99999999999977</v>
      </c>
      <c r="P126" s="35">
        <v>1144.898097458225</v>
      </c>
      <c r="Q126" s="35">
        <v>775.17339564571682</v>
      </c>
      <c r="R126" s="35">
        <v>0</v>
      </c>
      <c r="S126" s="32"/>
      <c r="T126" s="32"/>
      <c r="U126" s="34" t="s">
        <v>44</v>
      </c>
      <c r="V126" s="36">
        <v>0</v>
      </c>
      <c r="W126" s="35">
        <v>580.64516129032245</v>
      </c>
      <c r="X126" s="35">
        <v>756.43074718402534</v>
      </c>
      <c r="Y126" s="35">
        <v>1000.0000000000001</v>
      </c>
    </row>
    <row r="127" spans="1:25" x14ac:dyDescent="0.2">
      <c r="A127" s="114">
        <v>36</v>
      </c>
      <c r="B127" s="114">
        <v>15</v>
      </c>
      <c r="C127" s="114">
        <v>49</v>
      </c>
      <c r="D127" s="114">
        <v>36</v>
      </c>
      <c r="E127" s="34" t="s">
        <v>45</v>
      </c>
      <c r="F127" s="19">
        <v>759.01763772751042</v>
      </c>
      <c r="G127" s="35">
        <v>1043.4340193880969</v>
      </c>
      <c r="H127" s="50">
        <v>1108.9369750072894</v>
      </c>
      <c r="I127" s="35">
        <v>0</v>
      </c>
      <c r="J127" s="50">
        <v>0</v>
      </c>
      <c r="K127" s="35">
        <v>1200</v>
      </c>
      <c r="L127" s="35">
        <v>672.18174630914075</v>
      </c>
      <c r="M127" s="32"/>
      <c r="N127" s="34" t="s">
        <v>45</v>
      </c>
      <c r="O127" s="36">
        <v>938.9523351035092</v>
      </c>
      <c r="P127" s="35">
        <v>834.79398264492909</v>
      </c>
      <c r="Q127" s="35">
        <v>621.90879506204249</v>
      </c>
      <c r="R127" s="35">
        <v>1053.9194771147456</v>
      </c>
      <c r="S127" s="32"/>
      <c r="T127" s="32"/>
      <c r="U127" s="34" t="s">
        <v>45</v>
      </c>
      <c r="V127" s="36">
        <v>0</v>
      </c>
      <c r="W127" s="35">
        <v>0</v>
      </c>
      <c r="X127" s="35">
        <v>1203.7361184558433</v>
      </c>
      <c r="Y127" s="35">
        <v>0</v>
      </c>
    </row>
    <row r="128" spans="1:25" ht="12" x14ac:dyDescent="0.25">
      <c r="A128" s="114">
        <v>68</v>
      </c>
      <c r="B128" s="114">
        <v>68</v>
      </c>
      <c r="C128" s="114">
        <v>50</v>
      </c>
      <c r="D128" s="114">
        <v>68</v>
      </c>
      <c r="E128" s="38"/>
      <c r="F128" s="7"/>
      <c r="G128" s="3"/>
      <c r="H128" s="15"/>
      <c r="I128" s="3"/>
      <c r="J128" s="15"/>
      <c r="K128" s="3"/>
      <c r="L128" s="3"/>
      <c r="M128" s="39"/>
      <c r="N128" s="38"/>
      <c r="O128" s="40"/>
      <c r="P128" s="3"/>
      <c r="Q128" s="3"/>
      <c r="R128" s="3"/>
      <c r="S128" s="39"/>
      <c r="T128" s="39"/>
      <c r="U128" s="38"/>
      <c r="V128" s="40"/>
      <c r="W128" s="3"/>
      <c r="X128" s="3"/>
      <c r="Y128" s="3"/>
    </row>
    <row r="129" spans="1:25" ht="12" x14ac:dyDescent="0.25">
      <c r="A129" s="153">
        <v>55</v>
      </c>
      <c r="B129" s="153">
        <v>44</v>
      </c>
      <c r="C129" s="153">
        <v>51</v>
      </c>
      <c r="D129" s="153">
        <v>55</v>
      </c>
      <c r="E129" s="41" t="s">
        <v>97</v>
      </c>
      <c r="F129" s="4">
        <v>867.70088076258139</v>
      </c>
      <c r="G129" s="5">
        <v>1013.9221014139524</v>
      </c>
      <c r="H129" s="6">
        <v>440</v>
      </c>
      <c r="I129" s="6">
        <v>0</v>
      </c>
      <c r="J129" s="6">
        <v>0</v>
      </c>
      <c r="K129" s="5">
        <v>1019.296611266545</v>
      </c>
      <c r="L129" s="5">
        <v>937.806326790669</v>
      </c>
      <c r="M129" s="32"/>
      <c r="N129" s="41" t="s">
        <v>97</v>
      </c>
      <c r="O129" s="42">
        <v>0</v>
      </c>
      <c r="P129" s="5">
        <v>1174.5471533674679</v>
      </c>
      <c r="Q129" s="5">
        <v>315.65752130438347</v>
      </c>
      <c r="R129" s="5">
        <v>0</v>
      </c>
      <c r="S129" s="32"/>
      <c r="T129" s="32"/>
      <c r="U129" s="41" t="s">
        <v>97</v>
      </c>
      <c r="V129" s="42">
        <v>0</v>
      </c>
      <c r="W129" s="5">
        <v>0</v>
      </c>
      <c r="X129" s="5">
        <v>688.74916888801408</v>
      </c>
      <c r="Y129" s="5">
        <v>358.10837625758882</v>
      </c>
    </row>
    <row r="130" spans="1:25" x14ac:dyDescent="0.2">
      <c r="A130" s="114">
        <v>20</v>
      </c>
      <c r="B130" s="114">
        <v>40</v>
      </c>
      <c r="C130" s="114">
        <v>52</v>
      </c>
      <c r="D130" s="114">
        <v>20</v>
      </c>
      <c r="E130" s="34" t="s">
        <v>46</v>
      </c>
      <c r="F130" s="19">
        <v>644.22013901517005</v>
      </c>
      <c r="G130" s="35">
        <v>708.11560546847227</v>
      </c>
      <c r="H130" s="43">
        <v>0</v>
      </c>
      <c r="I130" s="43">
        <v>0</v>
      </c>
      <c r="J130" s="43">
        <v>0</v>
      </c>
      <c r="K130" s="35">
        <v>877.61702013890249</v>
      </c>
      <c r="L130" s="35">
        <v>772.74043179235639</v>
      </c>
      <c r="M130" s="32"/>
      <c r="N130" s="34" t="s">
        <v>46</v>
      </c>
      <c r="O130" s="36">
        <v>0</v>
      </c>
      <c r="P130" s="35">
        <v>797.60569011863629</v>
      </c>
      <c r="Q130" s="35">
        <v>266.05989529057524</v>
      </c>
      <c r="R130" s="35">
        <v>0</v>
      </c>
      <c r="S130" s="32"/>
      <c r="T130" s="32"/>
      <c r="U130" s="34" t="s">
        <v>46</v>
      </c>
      <c r="V130" s="36">
        <v>0</v>
      </c>
      <c r="W130" s="35">
        <v>0</v>
      </c>
      <c r="X130" s="35">
        <v>609.77196838623809</v>
      </c>
      <c r="Y130" s="35">
        <v>197.41724868642532</v>
      </c>
    </row>
    <row r="131" spans="1:25" x14ac:dyDescent="0.2">
      <c r="A131" s="114">
        <v>29</v>
      </c>
      <c r="B131" s="114">
        <v>41</v>
      </c>
      <c r="C131" s="114">
        <v>53</v>
      </c>
      <c r="D131" s="114">
        <v>29</v>
      </c>
      <c r="E131" s="34" t="s">
        <v>47</v>
      </c>
      <c r="F131" s="19">
        <v>1036.9973051862987</v>
      </c>
      <c r="G131" s="35">
        <v>1065.6348846005553</v>
      </c>
      <c r="H131" s="43">
        <v>440</v>
      </c>
      <c r="I131" s="43">
        <v>0</v>
      </c>
      <c r="J131" s="43">
        <v>0</v>
      </c>
      <c r="K131" s="35">
        <v>1118.9502502743812</v>
      </c>
      <c r="L131" s="35">
        <v>1123.4400827154968</v>
      </c>
      <c r="M131" s="32"/>
      <c r="N131" s="34" t="s">
        <v>47</v>
      </c>
      <c r="O131" s="36">
        <v>0</v>
      </c>
      <c r="P131" s="35">
        <v>1210.3938237070699</v>
      </c>
      <c r="Q131" s="35">
        <v>895.39170502771356</v>
      </c>
      <c r="R131" s="35">
        <v>0</v>
      </c>
      <c r="S131" s="32"/>
      <c r="T131" s="32"/>
      <c r="U131" s="34" t="s">
        <v>47</v>
      </c>
      <c r="V131" s="36">
        <v>0</v>
      </c>
      <c r="W131" s="35">
        <v>0</v>
      </c>
      <c r="X131" s="35">
        <v>750.72309706063209</v>
      </c>
      <c r="Y131" s="35">
        <v>1480</v>
      </c>
    </row>
    <row r="132" spans="1:25" x14ac:dyDescent="0.2">
      <c r="A132" s="114">
        <v>39</v>
      </c>
      <c r="B132" s="114">
        <v>42</v>
      </c>
      <c r="C132" s="114">
        <v>54</v>
      </c>
      <c r="D132" s="114">
        <v>39</v>
      </c>
      <c r="E132" s="34" t="s">
        <v>48</v>
      </c>
      <c r="F132" s="19">
        <v>880.79458891976992</v>
      </c>
      <c r="G132" s="35">
        <v>951.3189546349555</v>
      </c>
      <c r="H132" s="43">
        <v>0</v>
      </c>
      <c r="I132" s="43">
        <v>0</v>
      </c>
      <c r="J132" s="43">
        <v>0</v>
      </c>
      <c r="K132" s="35">
        <v>987.75537048154342</v>
      </c>
      <c r="L132" s="35">
        <v>0</v>
      </c>
      <c r="M132" s="32"/>
      <c r="N132" s="34" t="s">
        <v>48</v>
      </c>
      <c r="O132" s="36">
        <v>0</v>
      </c>
      <c r="P132" s="35">
        <v>1234.815227644563</v>
      </c>
      <c r="Q132" s="35">
        <v>0</v>
      </c>
      <c r="R132" s="35">
        <v>0</v>
      </c>
      <c r="S132" s="32"/>
      <c r="T132" s="32"/>
      <c r="U132" s="34" t="s">
        <v>48</v>
      </c>
      <c r="V132" s="36">
        <v>0</v>
      </c>
      <c r="W132" s="35">
        <v>0</v>
      </c>
      <c r="X132" s="35">
        <v>702.9158466701258</v>
      </c>
      <c r="Y132" s="35">
        <v>317.90001662055744</v>
      </c>
    </row>
    <row r="133" spans="1:25" x14ac:dyDescent="0.2">
      <c r="A133" s="114">
        <v>45</v>
      </c>
      <c r="B133" s="114">
        <v>43</v>
      </c>
      <c r="C133" s="114">
        <v>55</v>
      </c>
      <c r="D133" s="114">
        <v>45</v>
      </c>
      <c r="E133" s="34" t="s">
        <v>49</v>
      </c>
      <c r="F133" s="19">
        <v>728.9829831719469</v>
      </c>
      <c r="G133" s="35">
        <v>1576.7380366793843</v>
      </c>
      <c r="H133" s="43">
        <v>0</v>
      </c>
      <c r="I133" s="43">
        <v>0</v>
      </c>
      <c r="J133" s="43">
        <v>0</v>
      </c>
      <c r="K133" s="35">
        <v>1100.5055273500768</v>
      </c>
      <c r="L133" s="35">
        <v>1160</v>
      </c>
      <c r="M133" s="32"/>
      <c r="N133" s="34" t="s">
        <v>49</v>
      </c>
      <c r="O133" s="36">
        <v>0</v>
      </c>
      <c r="P133" s="35">
        <v>736.98122682348378</v>
      </c>
      <c r="Q133" s="35">
        <v>0</v>
      </c>
      <c r="R133" s="35">
        <v>0</v>
      </c>
      <c r="S133" s="32"/>
      <c r="T133" s="32"/>
      <c r="U133" s="34" t="s">
        <v>49</v>
      </c>
      <c r="V133" s="36">
        <v>0</v>
      </c>
      <c r="W133" s="35">
        <v>0</v>
      </c>
      <c r="X133" s="35">
        <v>831.24603352474946</v>
      </c>
      <c r="Y133" s="35">
        <v>0</v>
      </c>
    </row>
    <row r="134" spans="1:25" ht="12" x14ac:dyDescent="0.25">
      <c r="A134" s="114">
        <v>69</v>
      </c>
      <c r="B134" s="114">
        <v>69</v>
      </c>
      <c r="C134" s="114">
        <v>56</v>
      </c>
      <c r="D134" s="114">
        <v>69</v>
      </c>
      <c r="E134" s="31"/>
      <c r="F134" s="11"/>
      <c r="G134" s="12"/>
      <c r="H134" s="13"/>
      <c r="I134" s="13"/>
      <c r="J134" s="13"/>
      <c r="K134" s="12"/>
      <c r="L134" s="12"/>
      <c r="M134" s="39"/>
      <c r="N134" s="31"/>
      <c r="O134" s="48"/>
      <c r="P134" s="12"/>
      <c r="Q134" s="12"/>
      <c r="R134" s="12"/>
      <c r="S134" s="39"/>
      <c r="T134" s="39"/>
      <c r="U134" s="31"/>
      <c r="V134" s="48"/>
      <c r="W134" s="12"/>
      <c r="X134" s="12"/>
      <c r="Y134" s="12"/>
    </row>
    <row r="135" spans="1:25" ht="12" x14ac:dyDescent="0.25">
      <c r="A135" s="153">
        <v>58</v>
      </c>
      <c r="B135" s="153">
        <v>58</v>
      </c>
      <c r="C135" s="153">
        <v>57</v>
      </c>
      <c r="D135" s="153">
        <v>56</v>
      </c>
      <c r="E135" s="41" t="s">
        <v>96</v>
      </c>
      <c r="F135" s="4">
        <v>677.71100159854234</v>
      </c>
      <c r="G135" s="5">
        <v>1218.2716309214659</v>
      </c>
      <c r="H135" s="6">
        <v>876.26989684419959</v>
      </c>
      <c r="I135" s="6">
        <v>1263.9999999999998</v>
      </c>
      <c r="J135" s="6">
        <v>0</v>
      </c>
      <c r="K135" s="5">
        <v>1056.1800965702942</v>
      </c>
      <c r="L135" s="5">
        <v>973.1178473648888</v>
      </c>
      <c r="M135" s="32"/>
      <c r="N135" s="41" t="s">
        <v>96</v>
      </c>
      <c r="O135" s="42">
        <v>907.5594288147413</v>
      </c>
      <c r="P135" s="5">
        <v>707.7475606232606</v>
      </c>
      <c r="Q135" s="5">
        <v>370.4705365298762</v>
      </c>
      <c r="R135" s="5">
        <v>774.61058302388233</v>
      </c>
      <c r="S135" s="32"/>
      <c r="T135" s="32"/>
      <c r="U135" s="41" t="s">
        <v>96</v>
      </c>
      <c r="V135" s="42">
        <v>9255.758810947249</v>
      </c>
      <c r="W135" s="5">
        <v>7096.9504453177415</v>
      </c>
      <c r="X135" s="5">
        <v>618.23931342205094</v>
      </c>
      <c r="Y135" s="5">
        <v>881.1941972125569</v>
      </c>
    </row>
    <row r="136" spans="1:25" x14ac:dyDescent="0.2">
      <c r="A136" s="114">
        <v>3</v>
      </c>
      <c r="B136" s="114">
        <v>54</v>
      </c>
      <c r="C136" s="114">
        <v>58</v>
      </c>
      <c r="D136" s="114">
        <v>3</v>
      </c>
      <c r="E136" s="34" t="s">
        <v>50</v>
      </c>
      <c r="F136" s="19">
        <v>540.37198606446509</v>
      </c>
      <c r="G136" s="35">
        <v>1084.9235476980255</v>
      </c>
      <c r="H136" s="43">
        <v>840</v>
      </c>
      <c r="I136" s="43">
        <v>0</v>
      </c>
      <c r="J136" s="43">
        <v>0</v>
      </c>
      <c r="K136" s="35">
        <v>946.30896886058781</v>
      </c>
      <c r="L136" s="35">
        <v>777.29277245446087</v>
      </c>
      <c r="M136" s="32"/>
      <c r="N136" s="34" t="s">
        <v>50</v>
      </c>
      <c r="O136" s="36">
        <v>0</v>
      </c>
      <c r="P136" s="35">
        <v>684.69856328873925</v>
      </c>
      <c r="Q136" s="35">
        <v>611.6378387149116</v>
      </c>
      <c r="R136" s="35">
        <v>0</v>
      </c>
      <c r="S136" s="32"/>
      <c r="T136" s="32"/>
      <c r="U136" s="34" t="s">
        <v>50</v>
      </c>
      <c r="V136" s="36">
        <v>11010.703228621243</v>
      </c>
      <c r="W136" s="35">
        <v>0</v>
      </c>
      <c r="X136" s="35">
        <v>0</v>
      </c>
      <c r="Y136" s="35">
        <v>534.11583424971377</v>
      </c>
    </row>
    <row r="137" spans="1:25" x14ac:dyDescent="0.2">
      <c r="A137" s="114">
        <v>21</v>
      </c>
      <c r="B137" s="114">
        <v>55</v>
      </c>
      <c r="C137" s="114">
        <v>59</v>
      </c>
      <c r="D137" s="114">
        <v>21</v>
      </c>
      <c r="E137" s="34" t="s">
        <v>51</v>
      </c>
      <c r="F137" s="19">
        <v>783.03139152674169</v>
      </c>
      <c r="G137" s="35">
        <v>1359.3499012582424</v>
      </c>
      <c r="H137" s="43">
        <v>655.28224748462435</v>
      </c>
      <c r="I137" s="43">
        <v>0</v>
      </c>
      <c r="J137" s="43">
        <v>0</v>
      </c>
      <c r="K137" s="35">
        <v>1221.3695072198827</v>
      </c>
      <c r="L137" s="35">
        <v>1158.5558113990855</v>
      </c>
      <c r="M137" s="32"/>
      <c r="N137" s="34" t="s">
        <v>51</v>
      </c>
      <c r="O137" s="36">
        <v>0</v>
      </c>
      <c r="P137" s="35">
        <v>896.72403054346898</v>
      </c>
      <c r="Q137" s="35">
        <v>457.08481308950672</v>
      </c>
      <c r="R137" s="35">
        <v>840.06910452058742</v>
      </c>
      <c r="S137" s="32"/>
      <c r="T137" s="32"/>
      <c r="U137" s="34" t="s">
        <v>51</v>
      </c>
      <c r="V137" s="36">
        <v>26354.854198167872</v>
      </c>
      <c r="W137" s="35">
        <v>15080.000000000004</v>
      </c>
      <c r="X137" s="35">
        <v>570.72790879807326</v>
      </c>
      <c r="Y137" s="35">
        <v>1064.3050297458085</v>
      </c>
    </row>
    <row r="138" spans="1:25" x14ac:dyDescent="0.2">
      <c r="A138" s="114">
        <v>33</v>
      </c>
      <c r="B138" s="114">
        <v>56</v>
      </c>
      <c r="C138" s="114">
        <v>60</v>
      </c>
      <c r="D138" s="114">
        <v>33</v>
      </c>
      <c r="E138" s="34" t="s">
        <v>52</v>
      </c>
      <c r="F138" s="19">
        <v>691.72201736367913</v>
      </c>
      <c r="G138" s="35">
        <v>887.67534859018053</v>
      </c>
      <c r="H138" s="43">
        <v>0</v>
      </c>
      <c r="I138" s="43">
        <v>1263.9999999999998</v>
      </c>
      <c r="J138" s="43">
        <v>0</v>
      </c>
      <c r="K138" s="35">
        <v>702.6588329695212</v>
      </c>
      <c r="L138" s="35">
        <v>530.94065444296928</v>
      </c>
      <c r="M138" s="32"/>
      <c r="N138" s="34" t="s">
        <v>52</v>
      </c>
      <c r="O138" s="36">
        <v>907.5594288147413</v>
      </c>
      <c r="P138" s="35">
        <v>679.89317343212588</v>
      </c>
      <c r="Q138" s="35">
        <v>320.00000000000006</v>
      </c>
      <c r="R138" s="35">
        <v>0</v>
      </c>
      <c r="S138" s="32"/>
      <c r="T138" s="32"/>
      <c r="U138" s="34" t="s">
        <v>52</v>
      </c>
      <c r="V138" s="36">
        <v>3363.5790681671065</v>
      </c>
      <c r="W138" s="35">
        <v>4695.1612903225805</v>
      </c>
      <c r="X138" s="35">
        <v>605.47071101636129</v>
      </c>
      <c r="Y138" s="35">
        <v>480.00000000000006</v>
      </c>
    </row>
    <row r="139" spans="1:25" x14ac:dyDescent="0.2">
      <c r="A139" s="114">
        <v>41</v>
      </c>
      <c r="B139" s="114">
        <v>57</v>
      </c>
      <c r="C139" s="114">
        <v>61</v>
      </c>
      <c r="D139" s="114">
        <v>41</v>
      </c>
      <c r="E139" s="34" t="s">
        <v>53</v>
      </c>
      <c r="F139" s="19">
        <v>774.63487416871817</v>
      </c>
      <c r="G139" s="35">
        <v>1142.290678043272</v>
      </c>
      <c r="H139" s="43">
        <v>1002.1713184877358</v>
      </c>
      <c r="I139" s="43">
        <v>0</v>
      </c>
      <c r="J139" s="43">
        <v>0</v>
      </c>
      <c r="K139" s="35">
        <v>941.63363047953533</v>
      </c>
      <c r="L139" s="35">
        <v>1095.9047541028599</v>
      </c>
      <c r="M139" s="32"/>
      <c r="N139" s="34" t="s">
        <v>53</v>
      </c>
      <c r="O139" s="36">
        <v>0</v>
      </c>
      <c r="P139" s="35">
        <v>509.77755102474651</v>
      </c>
      <c r="Q139" s="35">
        <v>0</v>
      </c>
      <c r="R139" s="35">
        <v>370.16335921408046</v>
      </c>
      <c r="S139" s="32"/>
      <c r="T139" s="32"/>
      <c r="U139" s="34" t="s">
        <v>53</v>
      </c>
      <c r="V139" s="36">
        <v>8225.3725661120116</v>
      </c>
      <c r="W139" s="35">
        <v>0</v>
      </c>
      <c r="X139" s="35">
        <v>721.75387754251528</v>
      </c>
      <c r="Y139" s="35">
        <v>941.84887210143847</v>
      </c>
    </row>
    <row r="140" spans="1:25" ht="12" x14ac:dyDescent="0.25">
      <c r="A140" s="114">
        <v>70</v>
      </c>
      <c r="B140" s="114">
        <v>70</v>
      </c>
      <c r="C140" s="114">
        <v>62</v>
      </c>
      <c r="D140" s="114">
        <v>70</v>
      </c>
      <c r="E140" s="38"/>
      <c r="F140" s="7"/>
      <c r="G140" s="3"/>
      <c r="H140" s="8"/>
      <c r="I140" s="8"/>
      <c r="J140" s="8"/>
      <c r="K140" s="3"/>
      <c r="L140" s="3"/>
      <c r="M140" s="39"/>
      <c r="N140" s="38"/>
      <c r="O140" s="40"/>
      <c r="P140" s="3"/>
      <c r="Q140" s="3"/>
      <c r="R140" s="3"/>
      <c r="S140" s="39"/>
      <c r="T140" s="39"/>
      <c r="U140" s="38"/>
      <c r="V140" s="40"/>
      <c r="W140" s="3"/>
      <c r="X140" s="3"/>
      <c r="Y140" s="3"/>
    </row>
    <row r="141" spans="1:25" ht="12" x14ac:dyDescent="0.25">
      <c r="A141" s="153">
        <v>54</v>
      </c>
      <c r="B141" s="153">
        <v>39</v>
      </c>
      <c r="C141" s="153">
        <v>63</v>
      </c>
      <c r="D141" s="153">
        <v>57</v>
      </c>
      <c r="E141" s="41" t="s">
        <v>95</v>
      </c>
      <c r="F141" s="4">
        <v>848.47771847635954</v>
      </c>
      <c r="G141" s="5">
        <v>1721.470509194819</v>
      </c>
      <c r="H141" s="6">
        <v>0</v>
      </c>
      <c r="I141" s="6">
        <v>737.43669522081291</v>
      </c>
      <c r="J141" s="6">
        <v>0</v>
      </c>
      <c r="K141" s="5">
        <v>696.25361404833336</v>
      </c>
      <c r="L141" s="5">
        <v>821.72987271773195</v>
      </c>
      <c r="M141" s="32"/>
      <c r="N141" s="41" t="s">
        <v>95</v>
      </c>
      <c r="O141" s="42">
        <v>1227.6349670370798</v>
      </c>
      <c r="P141" s="5">
        <v>879.12725330596106</v>
      </c>
      <c r="Q141" s="5">
        <v>383.77687014650718</v>
      </c>
      <c r="R141" s="5">
        <v>603.30643719206296</v>
      </c>
      <c r="S141" s="32"/>
      <c r="T141" s="32"/>
      <c r="U141" s="41" t="s">
        <v>95</v>
      </c>
      <c r="V141" s="42">
        <v>2719.1521170865385</v>
      </c>
      <c r="W141" s="5">
        <v>5643.1557414037497</v>
      </c>
      <c r="X141" s="5">
        <v>682.60772060269085</v>
      </c>
      <c r="Y141" s="5">
        <v>729.61881113524953</v>
      </c>
    </row>
    <row r="142" spans="1:25" x14ac:dyDescent="0.2">
      <c r="A142" s="114">
        <v>10</v>
      </c>
      <c r="B142" s="114">
        <v>36</v>
      </c>
      <c r="C142" s="114">
        <v>64</v>
      </c>
      <c r="D142" s="114">
        <v>10</v>
      </c>
      <c r="E142" s="34" t="s">
        <v>54</v>
      </c>
      <c r="F142" s="19">
        <v>848.47771847635954</v>
      </c>
      <c r="G142" s="35">
        <v>1975.8598571230687</v>
      </c>
      <c r="H142" s="43">
        <v>0</v>
      </c>
      <c r="I142" s="43">
        <v>0</v>
      </c>
      <c r="J142" s="43">
        <v>0</v>
      </c>
      <c r="K142" s="35">
        <v>721.21948871280506</v>
      </c>
      <c r="L142" s="35">
        <v>825.34757462899017</v>
      </c>
      <c r="M142" s="32"/>
      <c r="N142" s="34" t="s">
        <v>54</v>
      </c>
      <c r="O142" s="36">
        <v>1200.0000000000002</v>
      </c>
      <c r="P142" s="35">
        <v>949.35709933559679</v>
      </c>
      <c r="Q142" s="35">
        <v>0</v>
      </c>
      <c r="R142" s="35">
        <v>1702.184545167057</v>
      </c>
      <c r="S142" s="32"/>
      <c r="T142" s="32"/>
      <c r="U142" s="34" t="s">
        <v>54</v>
      </c>
      <c r="V142" s="36">
        <v>0</v>
      </c>
      <c r="W142" s="35">
        <v>3907.6418318523579</v>
      </c>
      <c r="X142" s="35">
        <v>676.09405712052819</v>
      </c>
      <c r="Y142" s="35">
        <v>1001.9145736582308</v>
      </c>
    </row>
    <row r="143" spans="1:25" x14ac:dyDescent="0.2">
      <c r="A143" s="114">
        <v>12</v>
      </c>
      <c r="B143" s="114">
        <v>37</v>
      </c>
      <c r="C143" s="114">
        <v>65</v>
      </c>
      <c r="D143" s="114">
        <v>12</v>
      </c>
      <c r="E143" s="34" t="s">
        <v>55</v>
      </c>
      <c r="F143" s="19">
        <v>0</v>
      </c>
      <c r="G143" s="35">
        <v>1306.4649631971765</v>
      </c>
      <c r="H143" s="43">
        <v>0</v>
      </c>
      <c r="I143" s="43">
        <v>737.43669522081291</v>
      </c>
      <c r="J143" s="43">
        <v>0</v>
      </c>
      <c r="K143" s="35">
        <v>744.82758620689651</v>
      </c>
      <c r="L143" s="35">
        <v>520</v>
      </c>
      <c r="M143" s="32"/>
      <c r="N143" s="34" t="s">
        <v>55</v>
      </c>
      <c r="O143" s="36">
        <v>1999.9999999999998</v>
      </c>
      <c r="P143" s="35">
        <v>643.64569733934593</v>
      </c>
      <c r="Q143" s="35">
        <v>399.99999999999994</v>
      </c>
      <c r="R143" s="35">
        <v>121.4151796294839</v>
      </c>
      <c r="S143" s="32"/>
      <c r="T143" s="32"/>
      <c r="U143" s="34" t="s">
        <v>55</v>
      </c>
      <c r="V143" s="36">
        <v>2719.1521170865385</v>
      </c>
      <c r="W143" s="35">
        <v>8870.4910714285706</v>
      </c>
      <c r="X143" s="35">
        <v>492.47952078897754</v>
      </c>
      <c r="Y143" s="35">
        <v>512.85122662609785</v>
      </c>
    </row>
    <row r="144" spans="1:25" x14ac:dyDescent="0.2">
      <c r="A144" s="114">
        <v>42</v>
      </c>
      <c r="B144" s="114">
        <v>38</v>
      </c>
      <c r="C144" s="114">
        <v>66</v>
      </c>
      <c r="D144" s="114">
        <v>42</v>
      </c>
      <c r="E144" s="34" t="s">
        <v>56</v>
      </c>
      <c r="F144" s="19">
        <v>0</v>
      </c>
      <c r="G144" s="35">
        <v>1382.9181644914795</v>
      </c>
      <c r="H144" s="43">
        <v>0</v>
      </c>
      <c r="I144" s="43">
        <v>0</v>
      </c>
      <c r="J144" s="43">
        <v>0</v>
      </c>
      <c r="K144" s="35">
        <v>619.40455629036285</v>
      </c>
      <c r="L144" s="35">
        <v>908.38923640098642</v>
      </c>
      <c r="M144" s="32"/>
      <c r="N144" s="34" t="s">
        <v>56</v>
      </c>
      <c r="O144" s="36">
        <v>1216.2002373245557</v>
      </c>
      <c r="P144" s="35">
        <v>839.19896913357684</v>
      </c>
      <c r="Q144" s="35">
        <v>152.48013598444874</v>
      </c>
      <c r="R144" s="35">
        <v>400</v>
      </c>
      <c r="S144" s="32"/>
      <c r="T144" s="32"/>
      <c r="U144" s="34" t="s">
        <v>56</v>
      </c>
      <c r="V144" s="36">
        <v>0</v>
      </c>
      <c r="W144" s="35">
        <v>0</v>
      </c>
      <c r="X144" s="35">
        <v>992.85329661095773</v>
      </c>
      <c r="Y144" s="35">
        <v>738.33570507845661</v>
      </c>
    </row>
    <row r="145" spans="1:25" ht="12" x14ac:dyDescent="0.25">
      <c r="A145" s="114">
        <v>71</v>
      </c>
      <c r="B145" s="114">
        <v>71</v>
      </c>
      <c r="C145" s="114">
        <v>67</v>
      </c>
      <c r="D145" s="114">
        <v>71</v>
      </c>
      <c r="E145" s="38"/>
      <c r="F145" s="7"/>
      <c r="G145" s="3"/>
      <c r="H145" s="8"/>
      <c r="I145" s="8"/>
      <c r="J145" s="8"/>
      <c r="K145" s="3"/>
      <c r="L145" s="3"/>
      <c r="M145" s="39"/>
      <c r="N145" s="38"/>
      <c r="O145" s="40"/>
      <c r="P145" s="3"/>
      <c r="Q145" s="3"/>
      <c r="R145" s="3"/>
      <c r="S145" s="39"/>
      <c r="T145" s="39"/>
      <c r="U145" s="38"/>
      <c r="V145" s="40"/>
      <c r="W145" s="3"/>
      <c r="X145" s="3"/>
      <c r="Y145" s="3"/>
    </row>
    <row r="146" spans="1:25" ht="12" x14ac:dyDescent="0.25">
      <c r="A146" s="153">
        <v>47</v>
      </c>
      <c r="B146" s="153">
        <v>10</v>
      </c>
      <c r="C146" s="153">
        <v>68</v>
      </c>
      <c r="D146" s="153">
        <v>58</v>
      </c>
      <c r="E146" s="41" t="s">
        <v>94</v>
      </c>
      <c r="F146" s="4">
        <v>474.22688573615676</v>
      </c>
      <c r="G146" s="5">
        <v>1531.7030833638901</v>
      </c>
      <c r="H146" s="6">
        <v>1358.1820994277787</v>
      </c>
      <c r="I146" s="6">
        <v>0</v>
      </c>
      <c r="J146" s="6">
        <v>0</v>
      </c>
      <c r="K146" s="5">
        <v>815.49799341620587</v>
      </c>
      <c r="L146" s="5">
        <v>586.76610705104213</v>
      </c>
      <c r="M146" s="32"/>
      <c r="N146" s="41" t="s">
        <v>94</v>
      </c>
      <c r="O146" s="42">
        <v>1514.4863646597487</v>
      </c>
      <c r="P146" s="5">
        <v>1046.4791058281146</v>
      </c>
      <c r="Q146" s="5">
        <v>312.69957802969964</v>
      </c>
      <c r="R146" s="5">
        <v>481.81903820292575</v>
      </c>
      <c r="S146" s="32"/>
      <c r="T146" s="32"/>
      <c r="U146" s="41" t="s">
        <v>94</v>
      </c>
      <c r="V146" s="42">
        <v>7385.6521064397029</v>
      </c>
      <c r="W146" s="5">
        <v>10359.999999999998</v>
      </c>
      <c r="X146" s="5">
        <v>1016.2929186254416</v>
      </c>
      <c r="Y146" s="5">
        <v>612.12818450453369</v>
      </c>
    </row>
    <row r="147" spans="1:25" x14ac:dyDescent="0.2">
      <c r="A147" s="114">
        <v>6</v>
      </c>
      <c r="B147" s="114">
        <v>8</v>
      </c>
      <c r="C147" s="114">
        <v>69</v>
      </c>
      <c r="D147" s="114">
        <v>6</v>
      </c>
      <c r="E147" s="34" t="s">
        <v>57</v>
      </c>
      <c r="F147" s="19">
        <v>470.98062790726806</v>
      </c>
      <c r="G147" s="35">
        <v>1550.3669681437152</v>
      </c>
      <c r="H147" s="43">
        <v>1358.1820994277787</v>
      </c>
      <c r="I147" s="43">
        <v>0</v>
      </c>
      <c r="J147" s="43">
        <v>0</v>
      </c>
      <c r="K147" s="35">
        <v>815.51336236450982</v>
      </c>
      <c r="L147" s="35">
        <v>586.76610705104213</v>
      </c>
      <c r="M147" s="32"/>
      <c r="N147" s="34" t="s">
        <v>57</v>
      </c>
      <c r="O147" s="36">
        <v>1514.4863646597487</v>
      </c>
      <c r="P147" s="35">
        <v>1078.7341379392826</v>
      </c>
      <c r="Q147" s="35">
        <v>335.65458735325342</v>
      </c>
      <c r="R147" s="35">
        <v>481.81903820292575</v>
      </c>
      <c r="S147" s="32"/>
      <c r="T147" s="32"/>
      <c r="U147" s="34" t="s">
        <v>57</v>
      </c>
      <c r="V147" s="36">
        <v>7770.7004817362413</v>
      </c>
      <c r="W147" s="35">
        <v>0</v>
      </c>
      <c r="X147" s="35">
        <v>1022.7057660092347</v>
      </c>
      <c r="Y147" s="35">
        <v>529.853418925234</v>
      </c>
    </row>
    <row r="148" spans="1:25" x14ac:dyDescent="0.2">
      <c r="A148" s="114">
        <v>38</v>
      </c>
      <c r="B148" s="114">
        <v>9</v>
      </c>
      <c r="C148" s="114">
        <v>70</v>
      </c>
      <c r="D148" s="114">
        <v>38</v>
      </c>
      <c r="E148" s="34" t="s">
        <v>58</v>
      </c>
      <c r="F148" s="19">
        <v>939.86229062218752</v>
      </c>
      <c r="G148" s="35">
        <v>1326.0552987918591</v>
      </c>
      <c r="H148" s="43">
        <v>0</v>
      </c>
      <c r="I148" s="43">
        <v>0</v>
      </c>
      <c r="J148" s="43">
        <v>0</v>
      </c>
      <c r="K148" s="35">
        <v>799.99999999999989</v>
      </c>
      <c r="L148" s="35">
        <v>0</v>
      </c>
      <c r="M148" s="32"/>
      <c r="N148" s="34" t="s">
        <v>58</v>
      </c>
      <c r="O148" s="36">
        <v>0</v>
      </c>
      <c r="P148" s="35">
        <v>701.23857384828341</v>
      </c>
      <c r="Q148" s="35">
        <v>80</v>
      </c>
      <c r="R148" s="35">
        <v>0</v>
      </c>
      <c r="S148" s="32"/>
      <c r="T148" s="32"/>
      <c r="U148" s="34" t="s">
        <v>58</v>
      </c>
      <c r="V148" s="36">
        <v>6843.9092857764253</v>
      </c>
      <c r="W148" s="35">
        <v>10359.999999999998</v>
      </c>
      <c r="X148" s="35">
        <v>852.11713670331471</v>
      </c>
      <c r="Y148" s="35">
        <v>1500</v>
      </c>
    </row>
    <row r="149" spans="1:25" ht="12.6" thickBot="1" x14ac:dyDescent="0.3">
      <c r="A149" s="114">
        <v>72</v>
      </c>
      <c r="B149" s="114">
        <v>72</v>
      </c>
      <c r="C149" s="114">
        <v>71</v>
      </c>
      <c r="D149" s="114">
        <v>72</v>
      </c>
      <c r="E149" s="31"/>
      <c r="F149" s="11"/>
      <c r="G149" s="12"/>
      <c r="H149" s="13"/>
      <c r="I149" s="13"/>
      <c r="J149" s="13"/>
      <c r="K149" s="12"/>
      <c r="L149" s="12"/>
      <c r="M149" s="39"/>
      <c r="N149" s="31"/>
      <c r="O149" s="51"/>
      <c r="P149" s="52"/>
      <c r="Q149" s="52"/>
      <c r="R149" s="52"/>
      <c r="S149" s="39"/>
      <c r="T149" s="39"/>
      <c r="U149" s="31"/>
      <c r="V149" s="51"/>
      <c r="W149" s="52"/>
      <c r="X149" s="52"/>
      <c r="Y149" s="52"/>
    </row>
    <row r="150" spans="1:25" ht="12.6" thickBot="1" x14ac:dyDescent="0.3">
      <c r="A150" s="153">
        <v>59</v>
      </c>
      <c r="B150" s="153">
        <v>59</v>
      </c>
      <c r="C150" s="114">
        <v>72</v>
      </c>
      <c r="D150" s="153">
        <v>59</v>
      </c>
      <c r="E150" s="53" t="s">
        <v>93</v>
      </c>
      <c r="F150" s="54">
        <v>764.21336727092591</v>
      </c>
      <c r="G150" s="55">
        <v>1349.6280244128611</v>
      </c>
      <c r="H150" s="56">
        <v>1177.4370982293613</v>
      </c>
      <c r="I150" s="56">
        <v>1094.5999589036651</v>
      </c>
      <c r="J150" s="56">
        <v>319.99999999999994</v>
      </c>
      <c r="K150" s="55">
        <v>954.02469666297907</v>
      </c>
      <c r="L150" s="55">
        <v>996.47632505354863</v>
      </c>
      <c r="M150" s="39"/>
      <c r="N150" s="53" t="s">
        <v>93</v>
      </c>
      <c r="O150" s="54">
        <v>1201.0242138815786</v>
      </c>
      <c r="P150" s="55">
        <v>916.79925083243063</v>
      </c>
      <c r="Q150" s="55">
        <v>506.14910924314779</v>
      </c>
      <c r="R150" s="55">
        <v>865.76700578396787</v>
      </c>
      <c r="S150" s="39"/>
      <c r="T150" s="39"/>
      <c r="U150" s="53" t="s">
        <v>93</v>
      </c>
      <c r="V150" s="54">
        <v>8804.0291056809401</v>
      </c>
      <c r="W150" s="55">
        <v>6173.2845905923095</v>
      </c>
      <c r="X150" s="55">
        <v>785.62116958329068</v>
      </c>
      <c r="Y150" s="55">
        <v>869.11365512733948</v>
      </c>
    </row>
    <row r="151" spans="1:25" x14ac:dyDescent="0.2">
      <c r="E151" s="58" t="s">
        <v>125</v>
      </c>
      <c r="F151" s="39"/>
      <c r="G151" s="39"/>
      <c r="H151" s="39"/>
      <c r="I151" s="39"/>
      <c r="J151" s="39"/>
      <c r="L151" s="59"/>
      <c r="M151" s="39"/>
      <c r="N151" s="58" t="s">
        <v>125</v>
      </c>
      <c r="O151" s="60"/>
      <c r="P151" s="39"/>
      <c r="Q151" s="39"/>
      <c r="R151" s="59"/>
      <c r="S151" s="39"/>
      <c r="T151" s="39"/>
      <c r="U151" s="58" t="s">
        <v>125</v>
      </c>
      <c r="V151" s="60"/>
      <c r="W151" s="39"/>
      <c r="X151" s="39"/>
      <c r="Y151" s="39"/>
    </row>
    <row r="152" spans="1:25" x14ac:dyDescent="0.2">
      <c r="E152" s="39"/>
      <c r="F152" s="39"/>
      <c r="G152" s="39"/>
      <c r="H152" s="39"/>
      <c r="I152" s="39"/>
      <c r="J152" s="39"/>
      <c r="L152" s="59"/>
      <c r="M152" s="39"/>
      <c r="N152" s="39"/>
      <c r="O152" s="60"/>
      <c r="P152" s="39"/>
      <c r="Q152" s="39"/>
      <c r="R152" s="59"/>
      <c r="S152" s="39"/>
      <c r="T152" s="39"/>
      <c r="U152" s="39"/>
      <c r="V152" s="60"/>
      <c r="W152" s="39"/>
      <c r="X152" s="39"/>
      <c r="Y152" s="39"/>
    </row>
    <row r="153" spans="1:25" ht="12.6" thickBot="1" x14ac:dyDescent="0.3">
      <c r="E153" s="20" t="s">
        <v>152</v>
      </c>
      <c r="F153" s="68"/>
      <c r="G153" s="21"/>
      <c r="H153" s="21"/>
      <c r="I153" s="21"/>
      <c r="J153" s="21"/>
      <c r="K153" s="21"/>
      <c r="L153" s="22"/>
      <c r="M153" s="23"/>
      <c r="N153" s="20" t="s">
        <v>153</v>
      </c>
      <c r="O153" s="24"/>
      <c r="P153" s="21"/>
      <c r="Q153" s="21"/>
      <c r="R153" s="22"/>
      <c r="S153" s="23"/>
      <c r="T153" s="23"/>
      <c r="U153" s="20" t="s">
        <v>154</v>
      </c>
      <c r="V153" s="24"/>
      <c r="W153" s="21"/>
      <c r="X153" s="21"/>
      <c r="Y153" s="21"/>
    </row>
    <row r="154" spans="1:25" ht="36.6" thickBot="1" x14ac:dyDescent="0.25">
      <c r="A154" s="114" t="s">
        <v>111</v>
      </c>
      <c r="B154" s="114" t="s">
        <v>110</v>
      </c>
      <c r="C154" s="114" t="s">
        <v>109</v>
      </c>
      <c r="D154" s="114" t="s">
        <v>108</v>
      </c>
      <c r="E154" s="25" t="s">
        <v>107</v>
      </c>
      <c r="F154" s="26" t="s">
        <v>0</v>
      </c>
      <c r="G154" s="27" t="s">
        <v>1</v>
      </c>
      <c r="H154" s="26" t="s">
        <v>120</v>
      </c>
      <c r="I154" s="27" t="s">
        <v>121</v>
      </c>
      <c r="J154" s="28" t="s">
        <v>2</v>
      </c>
      <c r="K154" s="28" t="s">
        <v>3</v>
      </c>
      <c r="L154" s="28" t="s">
        <v>4</v>
      </c>
      <c r="M154" s="29"/>
      <c r="N154" s="25" t="s">
        <v>107</v>
      </c>
      <c r="O154" s="28" t="s">
        <v>5</v>
      </c>
      <c r="P154" s="28" t="s">
        <v>6</v>
      </c>
      <c r="Q154" s="28" t="s">
        <v>7</v>
      </c>
      <c r="R154" s="28" t="s">
        <v>8</v>
      </c>
      <c r="S154" s="29"/>
      <c r="T154" s="29"/>
      <c r="U154" s="25" t="s">
        <v>107</v>
      </c>
      <c r="V154" s="28" t="s">
        <v>9</v>
      </c>
      <c r="W154" s="28" t="s">
        <v>10</v>
      </c>
      <c r="X154" s="28" t="s">
        <v>11</v>
      </c>
      <c r="Y154" s="28" t="s">
        <v>12</v>
      </c>
    </row>
    <row r="155" spans="1:25" ht="12" x14ac:dyDescent="0.25">
      <c r="A155" s="153">
        <v>48</v>
      </c>
      <c r="B155" s="153">
        <v>12</v>
      </c>
      <c r="C155" s="153">
        <v>1</v>
      </c>
      <c r="D155" s="153">
        <v>46</v>
      </c>
      <c r="E155" s="31" t="s">
        <v>106</v>
      </c>
      <c r="F155" s="2">
        <v>933.18507896392168</v>
      </c>
      <c r="G155" s="2">
        <v>703.9800561670811</v>
      </c>
      <c r="H155" s="2">
        <v>0</v>
      </c>
      <c r="I155" s="2">
        <v>0</v>
      </c>
      <c r="J155" s="2">
        <v>0</v>
      </c>
      <c r="K155" s="2">
        <v>601.98051488135741</v>
      </c>
      <c r="L155" s="2">
        <v>153.36071755088588</v>
      </c>
      <c r="M155" s="32"/>
      <c r="N155" s="31" t="s">
        <v>106</v>
      </c>
      <c r="O155" s="2">
        <v>0</v>
      </c>
      <c r="P155" s="2">
        <v>534.45566689641601</v>
      </c>
      <c r="Q155" s="2">
        <v>378.09684874157477</v>
      </c>
      <c r="R155" s="2">
        <v>555.7224700305137</v>
      </c>
      <c r="S155" s="32"/>
      <c r="T155" s="32"/>
      <c r="U155" s="31" t="s">
        <v>106</v>
      </c>
      <c r="V155" s="2">
        <v>0</v>
      </c>
      <c r="W155" s="2">
        <v>3495.9999999999995</v>
      </c>
      <c r="X155" s="2">
        <v>251.93511364070125</v>
      </c>
      <c r="Y155" s="2">
        <v>468.59415601919278</v>
      </c>
    </row>
    <row r="156" spans="1:25" x14ac:dyDescent="0.2">
      <c r="A156" s="114">
        <v>11</v>
      </c>
      <c r="B156" s="114">
        <v>11</v>
      </c>
      <c r="C156" s="114">
        <v>2</v>
      </c>
      <c r="D156" s="114">
        <v>11</v>
      </c>
      <c r="E156" s="34" t="s">
        <v>14</v>
      </c>
      <c r="F156" s="35">
        <v>933.18507896392168</v>
      </c>
      <c r="G156" s="35">
        <v>703.9800561670811</v>
      </c>
      <c r="H156" s="35">
        <v>0</v>
      </c>
      <c r="I156" s="35">
        <v>0</v>
      </c>
      <c r="J156" s="35">
        <v>0</v>
      </c>
      <c r="K156" s="35">
        <v>601.98051488135741</v>
      </c>
      <c r="L156" s="35">
        <v>153.36071755088588</v>
      </c>
      <c r="M156" s="32"/>
      <c r="N156" s="34" t="s">
        <v>14</v>
      </c>
      <c r="O156" s="36">
        <v>0</v>
      </c>
      <c r="P156" s="35">
        <v>534.45566689641601</v>
      </c>
      <c r="Q156" s="35">
        <v>378.09684874157477</v>
      </c>
      <c r="R156" s="35">
        <v>555.7224700305137</v>
      </c>
      <c r="S156" s="32"/>
      <c r="T156" s="32"/>
      <c r="U156" s="34" t="s">
        <v>14</v>
      </c>
      <c r="V156" s="36">
        <v>0</v>
      </c>
      <c r="W156" s="35">
        <v>3495.9999999999995</v>
      </c>
      <c r="X156" s="35">
        <v>251.93511364070125</v>
      </c>
      <c r="Y156" s="35">
        <v>468.59415601919278</v>
      </c>
    </row>
    <row r="157" spans="1:25" ht="12" x14ac:dyDescent="0.25">
      <c r="A157" s="114">
        <v>60</v>
      </c>
      <c r="B157" s="114">
        <v>60</v>
      </c>
      <c r="C157" s="114">
        <v>3</v>
      </c>
      <c r="D157" s="114">
        <v>60</v>
      </c>
      <c r="E157" s="38"/>
      <c r="F157" s="3"/>
      <c r="G157" s="3"/>
      <c r="H157" s="3"/>
      <c r="I157" s="3"/>
      <c r="J157" s="3"/>
      <c r="K157" s="3"/>
      <c r="L157" s="3"/>
      <c r="M157" s="39"/>
      <c r="N157" s="38"/>
      <c r="O157" s="40"/>
      <c r="P157" s="3"/>
      <c r="Q157" s="3"/>
      <c r="R157" s="3"/>
      <c r="S157" s="39"/>
      <c r="T157" s="39"/>
      <c r="U157" s="38"/>
      <c r="V157" s="40"/>
      <c r="W157" s="3"/>
      <c r="X157" s="3"/>
      <c r="Y157" s="3"/>
    </row>
    <row r="158" spans="1:25" ht="12" x14ac:dyDescent="0.25">
      <c r="A158" s="153">
        <v>56</v>
      </c>
      <c r="B158" s="153">
        <v>48</v>
      </c>
      <c r="C158" s="153">
        <v>4</v>
      </c>
      <c r="D158" s="153">
        <v>47</v>
      </c>
      <c r="E158" s="41" t="s">
        <v>105</v>
      </c>
      <c r="F158" s="4">
        <v>353.99385865318101</v>
      </c>
      <c r="G158" s="5">
        <v>1856.6172263237268</v>
      </c>
      <c r="H158" s="6">
        <v>0</v>
      </c>
      <c r="I158" s="6">
        <v>282.37145951635995</v>
      </c>
      <c r="J158" s="6">
        <v>0</v>
      </c>
      <c r="K158" s="5">
        <v>461.18325511764647</v>
      </c>
      <c r="L158" s="5">
        <v>204.81586840852552</v>
      </c>
      <c r="M158" s="32"/>
      <c r="N158" s="41" t="s">
        <v>105</v>
      </c>
      <c r="O158" s="42">
        <v>0</v>
      </c>
      <c r="P158" s="5">
        <v>548.70563669039473</v>
      </c>
      <c r="Q158" s="5">
        <v>395.06826092636902</v>
      </c>
      <c r="R158" s="5">
        <v>0</v>
      </c>
      <c r="S158" s="32"/>
      <c r="T158" s="32"/>
      <c r="U158" s="41" t="s">
        <v>105</v>
      </c>
      <c r="V158" s="42">
        <v>0</v>
      </c>
      <c r="W158" s="5">
        <v>0</v>
      </c>
      <c r="X158" s="5">
        <v>312.48705389353552</v>
      </c>
      <c r="Y158" s="5">
        <v>468.59415601919284</v>
      </c>
    </row>
    <row r="159" spans="1:25" x14ac:dyDescent="0.2">
      <c r="A159" s="114">
        <v>7</v>
      </c>
      <c r="B159" s="114">
        <v>45</v>
      </c>
      <c r="C159" s="114">
        <v>5</v>
      </c>
      <c r="D159" s="114">
        <v>7</v>
      </c>
      <c r="E159" s="34" t="s">
        <v>15</v>
      </c>
      <c r="F159" s="19">
        <v>0</v>
      </c>
      <c r="G159" s="35">
        <v>1916.9546105921077</v>
      </c>
      <c r="H159" s="43">
        <v>0</v>
      </c>
      <c r="I159" s="43">
        <v>200</v>
      </c>
      <c r="J159" s="43">
        <v>0</v>
      </c>
      <c r="K159" s="35">
        <v>880.29045168089033</v>
      </c>
      <c r="L159" s="35">
        <v>166.4298607569711</v>
      </c>
      <c r="M159" s="32"/>
      <c r="N159" s="34" t="s">
        <v>15</v>
      </c>
      <c r="O159" s="36">
        <v>0</v>
      </c>
      <c r="P159" s="35">
        <v>698.44101709045435</v>
      </c>
      <c r="Q159" s="35">
        <v>449.97799637398805</v>
      </c>
      <c r="R159" s="35">
        <v>0</v>
      </c>
      <c r="S159" s="32"/>
      <c r="T159" s="32"/>
      <c r="U159" s="34" t="s">
        <v>15</v>
      </c>
      <c r="V159" s="36">
        <v>0</v>
      </c>
      <c r="W159" s="35">
        <v>0</v>
      </c>
      <c r="X159" s="35">
        <v>288.9601169942577</v>
      </c>
      <c r="Y159" s="35">
        <v>0</v>
      </c>
    </row>
    <row r="160" spans="1:25" x14ac:dyDescent="0.2">
      <c r="A160" s="114">
        <v>18</v>
      </c>
      <c r="B160" s="114">
        <v>46</v>
      </c>
      <c r="C160" s="114">
        <v>6</v>
      </c>
      <c r="D160" s="114">
        <v>18</v>
      </c>
      <c r="E160" s="34" t="s">
        <v>16</v>
      </c>
      <c r="F160" s="19">
        <v>240</v>
      </c>
      <c r="G160" s="35">
        <v>0</v>
      </c>
      <c r="H160" s="43">
        <v>0</v>
      </c>
      <c r="I160" s="43">
        <v>0</v>
      </c>
      <c r="J160" s="43">
        <v>0</v>
      </c>
      <c r="K160" s="35">
        <v>212.91477258576097</v>
      </c>
      <c r="L160" s="35">
        <v>399.99999999999989</v>
      </c>
      <c r="M160" s="32"/>
      <c r="N160" s="34" t="s">
        <v>16</v>
      </c>
      <c r="O160" s="36">
        <v>0</v>
      </c>
      <c r="P160" s="35">
        <v>0</v>
      </c>
      <c r="Q160" s="35">
        <v>437.20601228554864</v>
      </c>
      <c r="R160" s="35">
        <v>0</v>
      </c>
      <c r="S160" s="32"/>
      <c r="T160" s="32"/>
      <c r="U160" s="34" t="s">
        <v>16</v>
      </c>
      <c r="V160" s="36">
        <v>0</v>
      </c>
      <c r="W160" s="35">
        <v>0</v>
      </c>
      <c r="X160" s="35">
        <v>287.1784299244373</v>
      </c>
      <c r="Y160" s="35">
        <v>468.59415601919284</v>
      </c>
    </row>
    <row r="161" spans="1:25" x14ac:dyDescent="0.2">
      <c r="A161" s="114">
        <v>37</v>
      </c>
      <c r="B161" s="114">
        <v>47</v>
      </c>
      <c r="C161" s="114">
        <v>7</v>
      </c>
      <c r="D161" s="114">
        <v>37</v>
      </c>
      <c r="E161" s="34" t="s">
        <v>17</v>
      </c>
      <c r="F161" s="19">
        <v>372.46156755976671</v>
      </c>
      <c r="G161" s="35">
        <v>482.27062745473654</v>
      </c>
      <c r="H161" s="43">
        <v>0</v>
      </c>
      <c r="I161" s="43">
        <v>1160</v>
      </c>
      <c r="J161" s="43">
        <v>0</v>
      </c>
      <c r="K161" s="35">
        <v>414.27266182022748</v>
      </c>
      <c r="L161" s="35">
        <v>0</v>
      </c>
      <c r="M161" s="32"/>
      <c r="N161" s="34" t="s">
        <v>17</v>
      </c>
      <c r="O161" s="36">
        <v>0</v>
      </c>
      <c r="P161" s="35">
        <v>113.22561800647202</v>
      </c>
      <c r="Q161" s="35">
        <v>191.41139465746176</v>
      </c>
      <c r="R161" s="35">
        <v>0</v>
      </c>
      <c r="S161" s="32"/>
      <c r="T161" s="32"/>
      <c r="U161" s="34" t="s">
        <v>17</v>
      </c>
      <c r="V161" s="36">
        <v>0</v>
      </c>
      <c r="W161" s="35">
        <v>0</v>
      </c>
      <c r="X161" s="35">
        <v>373.97123374747969</v>
      </c>
      <c r="Y161" s="35">
        <v>0</v>
      </c>
    </row>
    <row r="162" spans="1:25" ht="12" x14ac:dyDescent="0.25">
      <c r="A162" s="114">
        <v>61</v>
      </c>
      <c r="B162" s="114">
        <v>61</v>
      </c>
      <c r="C162" s="114">
        <v>8</v>
      </c>
      <c r="D162" s="114">
        <v>61</v>
      </c>
      <c r="E162" s="38"/>
      <c r="F162" s="7"/>
      <c r="G162" s="35"/>
      <c r="H162" s="43"/>
      <c r="I162" s="43"/>
      <c r="J162" s="8"/>
      <c r="K162" s="3"/>
      <c r="L162" s="3"/>
      <c r="M162" s="39"/>
      <c r="N162" s="38"/>
      <c r="O162" s="40"/>
      <c r="P162" s="3"/>
      <c r="Q162" s="3"/>
      <c r="R162" s="3"/>
      <c r="S162" s="39"/>
      <c r="T162" s="39"/>
      <c r="U162" s="38"/>
      <c r="V162" s="40"/>
      <c r="W162" s="3"/>
      <c r="X162" s="3"/>
      <c r="Y162" s="3"/>
    </row>
    <row r="163" spans="1:25" ht="12" x14ac:dyDescent="0.25">
      <c r="A163" s="153">
        <v>50</v>
      </c>
      <c r="B163" s="153">
        <v>20</v>
      </c>
      <c r="C163" s="153">
        <v>9</v>
      </c>
      <c r="D163" s="153">
        <v>48</v>
      </c>
      <c r="E163" s="41" t="s">
        <v>104</v>
      </c>
      <c r="F163" s="4">
        <v>617.00907082660262</v>
      </c>
      <c r="G163" s="5">
        <v>524.08657976587722</v>
      </c>
      <c r="H163" s="6">
        <v>0</v>
      </c>
      <c r="I163" s="6">
        <v>0</v>
      </c>
      <c r="J163" s="6">
        <v>0</v>
      </c>
      <c r="K163" s="5">
        <v>535.66284661247153</v>
      </c>
      <c r="L163" s="5">
        <v>552.35070743607366</v>
      </c>
      <c r="M163" s="32"/>
      <c r="N163" s="41" t="s">
        <v>104</v>
      </c>
      <c r="O163" s="42">
        <v>392.6761929576839</v>
      </c>
      <c r="P163" s="5">
        <v>424.11020610714604</v>
      </c>
      <c r="Q163" s="5">
        <v>306.77291117053727</v>
      </c>
      <c r="R163" s="5">
        <v>0</v>
      </c>
      <c r="S163" s="32"/>
      <c r="T163" s="32"/>
      <c r="U163" s="41" t="s">
        <v>104</v>
      </c>
      <c r="V163" s="42">
        <v>0</v>
      </c>
      <c r="W163" s="5">
        <v>0</v>
      </c>
      <c r="X163" s="5">
        <v>413.09075079577337</v>
      </c>
      <c r="Y163" s="5">
        <v>880.60402676568754</v>
      </c>
    </row>
    <row r="164" spans="1:25" x14ac:dyDescent="0.2">
      <c r="A164" s="114">
        <v>1</v>
      </c>
      <c r="B164" s="114">
        <v>17</v>
      </c>
      <c r="C164" s="114">
        <v>10</v>
      </c>
      <c r="D164" s="114">
        <v>1</v>
      </c>
      <c r="E164" s="34" t="s">
        <v>18</v>
      </c>
      <c r="F164" s="19">
        <v>558.1200254707469</v>
      </c>
      <c r="G164" s="35">
        <v>200.00000000000003</v>
      </c>
      <c r="H164" s="43">
        <v>0</v>
      </c>
      <c r="I164" s="43">
        <v>0</v>
      </c>
      <c r="J164" s="43">
        <v>0</v>
      </c>
      <c r="K164" s="35">
        <v>593.56271092670966</v>
      </c>
      <c r="L164" s="35">
        <v>0</v>
      </c>
      <c r="M164" s="32"/>
      <c r="N164" s="34" t="s">
        <v>18</v>
      </c>
      <c r="O164" s="36">
        <v>456.50120909150917</v>
      </c>
      <c r="P164" s="35">
        <v>531.79359433387947</v>
      </c>
      <c r="Q164" s="35">
        <v>364.21440240913932</v>
      </c>
      <c r="R164" s="35">
        <v>0</v>
      </c>
      <c r="S164" s="32"/>
      <c r="T164" s="32"/>
      <c r="U164" s="34" t="s">
        <v>18</v>
      </c>
      <c r="V164" s="36">
        <v>0</v>
      </c>
      <c r="W164" s="35">
        <v>0</v>
      </c>
      <c r="X164" s="35">
        <v>357.04851752066367</v>
      </c>
      <c r="Y164" s="35">
        <v>408.19788964825364</v>
      </c>
    </row>
    <row r="165" spans="1:25" x14ac:dyDescent="0.2">
      <c r="A165" s="114">
        <v>17</v>
      </c>
      <c r="B165" s="114">
        <v>18</v>
      </c>
      <c r="C165" s="114">
        <v>11</v>
      </c>
      <c r="D165" s="114">
        <v>17</v>
      </c>
      <c r="E165" s="34" t="s">
        <v>19</v>
      </c>
      <c r="F165" s="19">
        <v>717.59123776180581</v>
      </c>
      <c r="G165" s="35">
        <v>679.32377474497616</v>
      </c>
      <c r="H165" s="43">
        <v>0</v>
      </c>
      <c r="I165" s="43">
        <v>0</v>
      </c>
      <c r="J165" s="43">
        <v>0</v>
      </c>
      <c r="K165" s="35">
        <v>420.29564148449333</v>
      </c>
      <c r="L165" s="35">
        <v>504.36991277502557</v>
      </c>
      <c r="M165" s="32"/>
      <c r="N165" s="34" t="s">
        <v>19</v>
      </c>
      <c r="O165" s="36">
        <v>0</v>
      </c>
      <c r="P165" s="35">
        <v>600</v>
      </c>
      <c r="Q165" s="35">
        <v>301.30953089671652</v>
      </c>
      <c r="R165" s="35">
        <v>0</v>
      </c>
      <c r="S165" s="32"/>
      <c r="T165" s="32"/>
      <c r="U165" s="34" t="s">
        <v>19</v>
      </c>
      <c r="V165" s="36">
        <v>0</v>
      </c>
      <c r="W165" s="35">
        <v>0</v>
      </c>
      <c r="X165" s="35">
        <v>405.05978164265611</v>
      </c>
      <c r="Y165" s="35">
        <v>0</v>
      </c>
    </row>
    <row r="166" spans="1:25" x14ac:dyDescent="0.2">
      <c r="A166" s="114">
        <v>23</v>
      </c>
      <c r="B166" s="114">
        <v>19</v>
      </c>
      <c r="C166" s="114">
        <v>12</v>
      </c>
      <c r="D166" s="114">
        <v>23</v>
      </c>
      <c r="E166" s="34" t="s">
        <v>20</v>
      </c>
      <c r="F166" s="19">
        <v>583.24059893940671</v>
      </c>
      <c r="G166" s="35">
        <v>489.0304545634944</v>
      </c>
      <c r="H166" s="43">
        <v>0</v>
      </c>
      <c r="I166" s="43">
        <v>0</v>
      </c>
      <c r="J166" s="43">
        <v>0</v>
      </c>
      <c r="K166" s="35">
        <v>626.21782545040219</v>
      </c>
      <c r="L166" s="35">
        <v>1400</v>
      </c>
      <c r="M166" s="32"/>
      <c r="N166" s="34" t="s">
        <v>20</v>
      </c>
      <c r="O166" s="36">
        <v>240</v>
      </c>
      <c r="P166" s="35">
        <v>417.2585763925041</v>
      </c>
      <c r="Q166" s="35">
        <v>310.14685438843736</v>
      </c>
      <c r="R166" s="35">
        <v>0</v>
      </c>
      <c r="S166" s="32"/>
      <c r="T166" s="32"/>
      <c r="U166" s="34" t="s">
        <v>20</v>
      </c>
      <c r="V166" s="36">
        <v>0</v>
      </c>
      <c r="W166" s="35">
        <v>0</v>
      </c>
      <c r="X166" s="35">
        <v>443.31349179581292</v>
      </c>
      <c r="Y166" s="35">
        <v>890.92117275743692</v>
      </c>
    </row>
    <row r="167" spans="1:25" ht="12" x14ac:dyDescent="0.25">
      <c r="A167" s="114">
        <v>62</v>
      </c>
      <c r="B167" s="114">
        <v>62</v>
      </c>
      <c r="C167" s="114">
        <v>13</v>
      </c>
      <c r="D167" s="114">
        <v>62</v>
      </c>
      <c r="E167" s="38"/>
      <c r="F167" s="7"/>
      <c r="G167" s="3"/>
      <c r="H167" s="8"/>
      <c r="I167" s="8"/>
      <c r="J167" s="8"/>
      <c r="K167" s="3"/>
      <c r="L167" s="3"/>
      <c r="M167" s="39"/>
      <c r="N167" s="38"/>
      <c r="O167" s="40"/>
      <c r="P167" s="3"/>
      <c r="Q167" s="3"/>
      <c r="R167" s="3"/>
      <c r="S167" s="39"/>
      <c r="T167" s="39"/>
      <c r="U167" s="38"/>
      <c r="V167" s="40"/>
      <c r="W167" s="3"/>
      <c r="X167" s="3"/>
      <c r="Y167" s="3"/>
    </row>
    <row r="168" spans="1:25" ht="12" x14ac:dyDescent="0.25">
      <c r="A168" s="153">
        <v>51</v>
      </c>
      <c r="B168" s="153">
        <v>25</v>
      </c>
      <c r="C168" s="153">
        <v>14</v>
      </c>
      <c r="D168" s="153">
        <v>49</v>
      </c>
      <c r="E168" s="31" t="s">
        <v>103</v>
      </c>
      <c r="F168" s="9">
        <v>341.92035039678274</v>
      </c>
      <c r="G168" s="2">
        <v>689.45199055724106</v>
      </c>
      <c r="H168" s="10">
        <v>598.08308726841267</v>
      </c>
      <c r="I168" s="10">
        <v>0</v>
      </c>
      <c r="J168" s="10">
        <v>0</v>
      </c>
      <c r="K168" s="2">
        <v>380.02623851257238</v>
      </c>
      <c r="L168" s="2">
        <v>493.87568251188731</v>
      </c>
      <c r="M168" s="32"/>
      <c r="N168" s="31" t="s">
        <v>103</v>
      </c>
      <c r="O168" s="46">
        <v>0</v>
      </c>
      <c r="P168" s="2">
        <v>42444.103287892161</v>
      </c>
      <c r="Q168" s="2">
        <v>2497.6112149716892</v>
      </c>
      <c r="R168" s="2">
        <v>0</v>
      </c>
      <c r="S168" s="32"/>
      <c r="T168" s="32"/>
      <c r="U168" s="31" t="s">
        <v>103</v>
      </c>
      <c r="V168" s="46">
        <v>0</v>
      </c>
      <c r="W168" s="2">
        <v>0</v>
      </c>
      <c r="X168" s="2">
        <v>417.75541123720939</v>
      </c>
      <c r="Y168" s="2">
        <v>445.51676335920138</v>
      </c>
    </row>
    <row r="169" spans="1:25" x14ac:dyDescent="0.2">
      <c r="A169" s="114">
        <v>5</v>
      </c>
      <c r="B169" s="114">
        <v>21</v>
      </c>
      <c r="C169" s="114">
        <v>15</v>
      </c>
      <c r="D169" s="114">
        <v>5</v>
      </c>
      <c r="E169" s="34" t="s">
        <v>21</v>
      </c>
      <c r="F169" s="19">
        <v>394.65417899869698</v>
      </c>
      <c r="G169" s="35">
        <v>423.23934237202258</v>
      </c>
      <c r="H169" s="43">
        <v>0</v>
      </c>
      <c r="I169" s="43">
        <v>0</v>
      </c>
      <c r="J169" s="43">
        <v>0</v>
      </c>
      <c r="K169" s="35">
        <v>301.41731039396262</v>
      </c>
      <c r="L169" s="35">
        <v>441.16893181738487</v>
      </c>
      <c r="M169" s="32"/>
      <c r="N169" s="34" t="s">
        <v>21</v>
      </c>
      <c r="O169" s="36">
        <v>519.99999999999989</v>
      </c>
      <c r="P169" s="35">
        <v>416.30663289980362</v>
      </c>
      <c r="Q169" s="35">
        <v>169.87325636583071</v>
      </c>
      <c r="R169" s="35">
        <v>40</v>
      </c>
      <c r="S169" s="32"/>
      <c r="T169" s="32"/>
      <c r="U169" s="34" t="s">
        <v>21</v>
      </c>
      <c r="V169" s="36">
        <v>0</v>
      </c>
      <c r="W169" s="35">
        <v>0</v>
      </c>
      <c r="X169" s="35">
        <v>458.25613115221171</v>
      </c>
      <c r="Y169" s="35">
        <v>376.47048832996427</v>
      </c>
    </row>
    <row r="170" spans="1:25" x14ac:dyDescent="0.2">
      <c r="A170" s="114">
        <v>22</v>
      </c>
      <c r="B170" s="114">
        <v>22</v>
      </c>
      <c r="C170" s="114">
        <v>16</v>
      </c>
      <c r="D170" s="114">
        <v>22</v>
      </c>
      <c r="E170" s="34" t="s">
        <v>22</v>
      </c>
      <c r="F170" s="19">
        <v>314.31655007353697</v>
      </c>
      <c r="G170" s="35">
        <v>625.50944257402386</v>
      </c>
      <c r="H170" s="43">
        <v>599.99999999999989</v>
      </c>
      <c r="I170" s="43">
        <v>0</v>
      </c>
      <c r="J170" s="43">
        <v>0</v>
      </c>
      <c r="K170" s="35">
        <v>407.4857947722661</v>
      </c>
      <c r="L170" s="35">
        <v>421.67502067462465</v>
      </c>
      <c r="M170" s="32"/>
      <c r="N170" s="34" t="s">
        <v>22</v>
      </c>
      <c r="O170" s="36">
        <v>0</v>
      </c>
      <c r="P170" s="35">
        <v>472.05454610875211</v>
      </c>
      <c r="Q170" s="35">
        <v>285.67939452251073</v>
      </c>
      <c r="R170" s="35">
        <v>0</v>
      </c>
      <c r="S170" s="32"/>
      <c r="T170" s="32"/>
      <c r="U170" s="34" t="s">
        <v>22</v>
      </c>
      <c r="V170" s="36">
        <v>0</v>
      </c>
      <c r="W170" s="35">
        <v>0</v>
      </c>
      <c r="X170" s="35">
        <v>389.48378117842736</v>
      </c>
      <c r="Y170" s="35">
        <v>449.62738996830672</v>
      </c>
    </row>
    <row r="171" spans="1:25" x14ac:dyDescent="0.2">
      <c r="A171" s="114">
        <v>25</v>
      </c>
      <c r="B171" s="114">
        <v>23</v>
      </c>
      <c r="C171" s="114">
        <v>17</v>
      </c>
      <c r="D171" s="114">
        <v>25</v>
      </c>
      <c r="E171" s="34" t="s">
        <v>23</v>
      </c>
      <c r="F171" s="19">
        <v>280</v>
      </c>
      <c r="G171" s="35">
        <v>364.88540861145708</v>
      </c>
      <c r="H171" s="43">
        <v>596.40522875816987</v>
      </c>
      <c r="I171" s="43">
        <v>0</v>
      </c>
      <c r="J171" s="43">
        <v>0</v>
      </c>
      <c r="K171" s="35">
        <v>392.91910245121522</v>
      </c>
      <c r="L171" s="35">
        <v>684.40762050351282</v>
      </c>
      <c r="M171" s="32"/>
      <c r="N171" s="34" t="s">
        <v>23</v>
      </c>
      <c r="O171" s="36">
        <v>0</v>
      </c>
      <c r="P171" s="35">
        <v>301.95759482563818</v>
      </c>
      <c r="Q171" s="35">
        <v>276.40812178593688</v>
      </c>
      <c r="R171" s="35">
        <v>0</v>
      </c>
      <c r="S171" s="32"/>
      <c r="T171" s="32"/>
      <c r="U171" s="34" t="s">
        <v>23</v>
      </c>
      <c r="V171" s="36">
        <v>0</v>
      </c>
      <c r="W171" s="35">
        <v>0</v>
      </c>
      <c r="X171" s="35">
        <v>222.39923219316432</v>
      </c>
      <c r="Y171" s="35">
        <v>489.23059535533014</v>
      </c>
    </row>
    <row r="172" spans="1:25" x14ac:dyDescent="0.2">
      <c r="A172" s="114">
        <v>44</v>
      </c>
      <c r="B172" s="114">
        <v>24</v>
      </c>
      <c r="C172" s="114">
        <v>18</v>
      </c>
      <c r="D172" s="114">
        <v>44</v>
      </c>
      <c r="E172" s="34" t="s">
        <v>24</v>
      </c>
      <c r="F172" s="19">
        <v>315.89785344003144</v>
      </c>
      <c r="G172" s="35">
        <v>952.20048337913215</v>
      </c>
      <c r="H172" s="43">
        <v>0</v>
      </c>
      <c r="I172" s="43">
        <v>0</v>
      </c>
      <c r="J172" s="43">
        <v>0</v>
      </c>
      <c r="K172" s="35">
        <v>381.22988466733426</v>
      </c>
      <c r="L172" s="35">
        <v>479.99999999999994</v>
      </c>
      <c r="M172" s="32"/>
      <c r="N172" s="34" t="s">
        <v>24</v>
      </c>
      <c r="O172" s="36">
        <v>0</v>
      </c>
      <c r="P172" s="35">
        <v>595.72882749001781</v>
      </c>
      <c r="Q172" s="35">
        <v>391.47444279069367</v>
      </c>
      <c r="R172" s="35">
        <v>107.83229379454183</v>
      </c>
      <c r="S172" s="32"/>
      <c r="T172" s="32"/>
      <c r="U172" s="34" t="s">
        <v>24</v>
      </c>
      <c r="V172" s="36">
        <v>0</v>
      </c>
      <c r="W172" s="35">
        <v>0</v>
      </c>
      <c r="X172" s="35">
        <v>332.92160231410242</v>
      </c>
      <c r="Y172" s="35">
        <v>411.4930292523436</v>
      </c>
    </row>
    <row r="173" spans="1:25" ht="12" x14ac:dyDescent="0.25">
      <c r="A173" s="114">
        <v>63</v>
      </c>
      <c r="B173" s="114">
        <v>63</v>
      </c>
      <c r="C173" s="114">
        <v>19</v>
      </c>
      <c r="D173" s="114">
        <v>63</v>
      </c>
      <c r="E173" s="31"/>
      <c r="F173" s="11"/>
      <c r="G173" s="12"/>
      <c r="H173" s="13"/>
      <c r="I173" s="13"/>
      <c r="J173" s="13"/>
      <c r="K173" s="12"/>
      <c r="L173" s="12"/>
      <c r="M173" s="39"/>
      <c r="N173" s="31"/>
      <c r="O173" s="48"/>
      <c r="P173" s="12"/>
      <c r="Q173" s="12"/>
      <c r="R173" s="12"/>
      <c r="S173" s="39"/>
      <c r="T173" s="39"/>
      <c r="U173" s="31"/>
      <c r="V173" s="48"/>
      <c r="W173" s="12"/>
      <c r="X173" s="12"/>
      <c r="Y173" s="12"/>
    </row>
    <row r="174" spans="1:25" ht="12" x14ac:dyDescent="0.25">
      <c r="A174" s="153">
        <v>52</v>
      </c>
      <c r="B174" s="153">
        <v>29</v>
      </c>
      <c r="C174" s="153">
        <v>20</v>
      </c>
      <c r="D174" s="153">
        <v>50</v>
      </c>
      <c r="E174" s="41" t="s">
        <v>102</v>
      </c>
      <c r="F174" s="4">
        <v>474.90932598817619</v>
      </c>
      <c r="G174" s="5">
        <v>567.02081638238951</v>
      </c>
      <c r="H174" s="6">
        <v>604.02140976169096</v>
      </c>
      <c r="I174" s="6">
        <v>1799.9999999999995</v>
      </c>
      <c r="J174" s="6">
        <v>0</v>
      </c>
      <c r="K174" s="5">
        <v>459.04630405961308</v>
      </c>
      <c r="L174" s="5">
        <v>638.19431606530338</v>
      </c>
      <c r="M174" s="32"/>
      <c r="N174" s="41" t="s">
        <v>102</v>
      </c>
      <c r="O174" s="42">
        <v>520</v>
      </c>
      <c r="P174" s="5">
        <v>589.25528306649494</v>
      </c>
      <c r="Q174" s="5">
        <v>373.40499660644429</v>
      </c>
      <c r="R174" s="5">
        <v>595.69963636807427</v>
      </c>
      <c r="S174" s="32"/>
      <c r="T174" s="32"/>
      <c r="U174" s="41" t="s">
        <v>102</v>
      </c>
      <c r="V174" s="42">
        <v>0</v>
      </c>
      <c r="W174" s="5">
        <v>3495.9999999999995</v>
      </c>
      <c r="X174" s="5">
        <v>448.04429553513717</v>
      </c>
      <c r="Y174" s="5">
        <v>484.52383432728232</v>
      </c>
    </row>
    <row r="175" spans="1:25" x14ac:dyDescent="0.2">
      <c r="A175" s="114">
        <v>2</v>
      </c>
      <c r="B175" s="114">
        <v>26</v>
      </c>
      <c r="C175" s="114">
        <v>21</v>
      </c>
      <c r="D175" s="114">
        <v>2</v>
      </c>
      <c r="E175" s="34" t="s">
        <v>25</v>
      </c>
      <c r="F175" s="19">
        <v>384.32576468223863</v>
      </c>
      <c r="G175" s="35">
        <v>363.86528985510392</v>
      </c>
      <c r="H175" s="43">
        <v>0</v>
      </c>
      <c r="I175" s="43">
        <v>0</v>
      </c>
      <c r="J175" s="43">
        <v>0</v>
      </c>
      <c r="K175" s="35">
        <v>506.22383344363647</v>
      </c>
      <c r="L175" s="35">
        <v>353.79320079004998</v>
      </c>
      <c r="M175" s="32"/>
      <c r="N175" s="34" t="s">
        <v>25</v>
      </c>
      <c r="O175" s="36">
        <v>0</v>
      </c>
      <c r="P175" s="35">
        <v>658.52968466473612</v>
      </c>
      <c r="Q175" s="35">
        <v>376.48453818297736</v>
      </c>
      <c r="R175" s="35">
        <v>0</v>
      </c>
      <c r="S175" s="32"/>
      <c r="T175" s="32"/>
      <c r="U175" s="34" t="s">
        <v>25</v>
      </c>
      <c r="V175" s="36">
        <v>0</v>
      </c>
      <c r="W175" s="35">
        <v>3495.9999999999995</v>
      </c>
      <c r="X175" s="35">
        <v>471.95038207483788</v>
      </c>
      <c r="Y175" s="35">
        <v>642.52463834917933</v>
      </c>
    </row>
    <row r="176" spans="1:25" x14ac:dyDescent="0.2">
      <c r="A176" s="114">
        <v>16</v>
      </c>
      <c r="B176" s="114">
        <v>27</v>
      </c>
      <c r="C176" s="114">
        <v>22</v>
      </c>
      <c r="D176" s="114">
        <v>16</v>
      </c>
      <c r="E176" s="34" t="s">
        <v>26</v>
      </c>
      <c r="F176" s="19">
        <v>483.32132277954969</v>
      </c>
      <c r="G176" s="35">
        <v>694.78190959726817</v>
      </c>
      <c r="H176" s="43">
        <v>1263.7352359203205</v>
      </c>
      <c r="I176" s="43">
        <v>0</v>
      </c>
      <c r="J176" s="43">
        <v>0</v>
      </c>
      <c r="K176" s="35">
        <v>289.45242875298135</v>
      </c>
      <c r="L176" s="35">
        <v>813.80156806877153</v>
      </c>
      <c r="M176" s="32"/>
      <c r="N176" s="34" t="s">
        <v>26</v>
      </c>
      <c r="O176" s="36">
        <v>0</v>
      </c>
      <c r="P176" s="35">
        <v>517.9101777068912</v>
      </c>
      <c r="Q176" s="35">
        <v>413.78298755468353</v>
      </c>
      <c r="R176" s="35">
        <v>606.92324504792316</v>
      </c>
      <c r="S176" s="32"/>
      <c r="T176" s="32"/>
      <c r="U176" s="34" t="s">
        <v>26</v>
      </c>
      <c r="V176" s="36">
        <v>0</v>
      </c>
      <c r="W176" s="35">
        <v>0</v>
      </c>
      <c r="X176" s="35">
        <v>260.44968578838944</v>
      </c>
      <c r="Y176" s="35">
        <v>421.68653579236752</v>
      </c>
    </row>
    <row r="177" spans="1:25" x14ac:dyDescent="0.2">
      <c r="A177" s="114">
        <v>30</v>
      </c>
      <c r="B177" s="114">
        <v>28</v>
      </c>
      <c r="C177" s="114">
        <v>23</v>
      </c>
      <c r="D177" s="114">
        <v>30</v>
      </c>
      <c r="E177" s="34" t="s">
        <v>27</v>
      </c>
      <c r="F177" s="19">
        <v>669.99527380553013</v>
      </c>
      <c r="G177" s="35">
        <v>663.6671204766302</v>
      </c>
      <c r="H177" s="43">
        <v>536.33217993079563</v>
      </c>
      <c r="I177" s="43">
        <v>1799.9999999999995</v>
      </c>
      <c r="J177" s="43">
        <v>0</v>
      </c>
      <c r="K177" s="35">
        <v>612.70668199852457</v>
      </c>
      <c r="L177" s="35">
        <v>636.53304447995743</v>
      </c>
      <c r="M177" s="32"/>
      <c r="N177" s="34" t="s">
        <v>27</v>
      </c>
      <c r="O177" s="36">
        <v>520</v>
      </c>
      <c r="P177" s="35">
        <v>581.96739032034657</v>
      </c>
      <c r="Q177" s="35">
        <v>281.61165617783951</v>
      </c>
      <c r="R177" s="35">
        <v>530.12422360248445</v>
      </c>
      <c r="S177" s="32"/>
      <c r="T177" s="32"/>
      <c r="U177" s="34" t="s">
        <v>27</v>
      </c>
      <c r="V177" s="36">
        <v>0</v>
      </c>
      <c r="W177" s="35">
        <v>0</v>
      </c>
      <c r="X177" s="35">
        <v>393.12414110683875</v>
      </c>
      <c r="Y177" s="35">
        <v>531.417505757512</v>
      </c>
    </row>
    <row r="178" spans="1:25" ht="12" x14ac:dyDescent="0.25">
      <c r="A178" s="114">
        <v>64</v>
      </c>
      <c r="B178" s="114">
        <v>64</v>
      </c>
      <c r="C178" s="114">
        <v>24</v>
      </c>
      <c r="D178" s="114">
        <v>64</v>
      </c>
      <c r="E178" s="38"/>
      <c r="F178" s="7"/>
      <c r="G178" s="3"/>
      <c r="H178" s="8"/>
      <c r="I178" s="8"/>
      <c r="J178" s="8"/>
      <c r="K178" s="3"/>
      <c r="L178" s="3"/>
      <c r="M178" s="39"/>
      <c r="N178" s="38"/>
      <c r="O178" s="40"/>
      <c r="P178" s="3"/>
      <c r="Q178" s="3"/>
      <c r="R178" s="3"/>
      <c r="S178" s="39"/>
      <c r="T178" s="39"/>
      <c r="U178" s="38"/>
      <c r="V178" s="40"/>
      <c r="W178" s="3"/>
      <c r="X178" s="3"/>
      <c r="Y178" s="3"/>
    </row>
    <row r="179" spans="1:25" ht="12" x14ac:dyDescent="0.25">
      <c r="A179" s="153">
        <v>57</v>
      </c>
      <c r="B179" s="153">
        <v>53</v>
      </c>
      <c r="C179" s="153">
        <v>25</v>
      </c>
      <c r="D179" s="153">
        <v>51</v>
      </c>
      <c r="E179" s="41" t="s">
        <v>101</v>
      </c>
      <c r="F179" s="4">
        <v>472.18977615942026</v>
      </c>
      <c r="G179" s="5">
        <v>798.43258936895324</v>
      </c>
      <c r="H179" s="6">
        <v>0</v>
      </c>
      <c r="I179" s="6">
        <v>0</v>
      </c>
      <c r="J179" s="6">
        <v>80</v>
      </c>
      <c r="K179" s="5">
        <v>432.69141894491736</v>
      </c>
      <c r="L179" s="5">
        <v>589.44303922261793</v>
      </c>
      <c r="M179" s="32"/>
      <c r="N179" s="41" t="s">
        <v>101</v>
      </c>
      <c r="O179" s="42">
        <v>0</v>
      </c>
      <c r="P179" s="5">
        <v>465.51799159768899</v>
      </c>
      <c r="Q179" s="5">
        <v>368.39819695280733</v>
      </c>
      <c r="R179" s="5">
        <v>0</v>
      </c>
      <c r="S179" s="32"/>
      <c r="T179" s="32"/>
      <c r="U179" s="41" t="s">
        <v>101</v>
      </c>
      <c r="V179" s="42">
        <v>0</v>
      </c>
      <c r="W179" s="5">
        <v>0</v>
      </c>
      <c r="X179" s="5">
        <v>562.43047091259166</v>
      </c>
      <c r="Y179" s="5">
        <v>311.99446537581753</v>
      </c>
    </row>
    <row r="180" spans="1:25" x14ac:dyDescent="0.2">
      <c r="A180" s="114">
        <v>19</v>
      </c>
      <c r="B180" s="114">
        <v>49</v>
      </c>
      <c r="C180" s="114">
        <v>26</v>
      </c>
      <c r="D180" s="114">
        <v>19</v>
      </c>
      <c r="E180" s="34" t="s">
        <v>28</v>
      </c>
      <c r="F180" s="19">
        <v>0</v>
      </c>
      <c r="G180" s="43">
        <v>800.00000000000011</v>
      </c>
      <c r="H180" s="43">
        <v>0</v>
      </c>
      <c r="I180" s="43">
        <v>0</v>
      </c>
      <c r="J180" s="43">
        <v>0</v>
      </c>
      <c r="K180" s="35">
        <v>710.38276310223875</v>
      </c>
      <c r="L180" s="35">
        <v>589.23000038501743</v>
      </c>
      <c r="M180" s="32"/>
      <c r="N180" s="34" t="s">
        <v>28</v>
      </c>
      <c r="O180" s="36">
        <v>0</v>
      </c>
      <c r="P180" s="35">
        <v>0</v>
      </c>
      <c r="Q180" s="35">
        <v>350.66036897201496</v>
      </c>
      <c r="R180" s="35">
        <v>0</v>
      </c>
      <c r="S180" s="32"/>
      <c r="T180" s="32"/>
      <c r="U180" s="34" t="s">
        <v>28</v>
      </c>
      <c r="V180" s="36">
        <v>0</v>
      </c>
      <c r="W180" s="35">
        <v>0</v>
      </c>
      <c r="X180" s="35">
        <v>886.89371312608023</v>
      </c>
      <c r="Y180" s="35">
        <v>0</v>
      </c>
    </row>
    <row r="181" spans="1:25" x14ac:dyDescent="0.2">
      <c r="A181" s="114">
        <v>24</v>
      </c>
      <c r="B181" s="114">
        <v>50</v>
      </c>
      <c r="C181" s="114">
        <v>27</v>
      </c>
      <c r="D181" s="114">
        <v>24</v>
      </c>
      <c r="E181" s="34" t="s">
        <v>29</v>
      </c>
      <c r="F181" s="19">
        <v>480.35904016403259</v>
      </c>
      <c r="G181" s="43">
        <v>0</v>
      </c>
      <c r="H181" s="43">
        <v>0</v>
      </c>
      <c r="I181" s="43">
        <v>0</v>
      </c>
      <c r="J181" s="43">
        <v>0</v>
      </c>
      <c r="K181" s="35">
        <v>245.88565967395968</v>
      </c>
      <c r="L181" s="35">
        <v>0</v>
      </c>
      <c r="M181" s="32"/>
      <c r="N181" s="34" t="s">
        <v>29</v>
      </c>
      <c r="O181" s="36">
        <v>0</v>
      </c>
      <c r="P181" s="35">
        <v>632.33595800524938</v>
      </c>
      <c r="Q181" s="35">
        <v>267.63337534397493</v>
      </c>
      <c r="R181" s="35">
        <v>0</v>
      </c>
      <c r="S181" s="32"/>
      <c r="T181" s="32"/>
      <c r="U181" s="34" t="s">
        <v>29</v>
      </c>
      <c r="V181" s="36">
        <v>0</v>
      </c>
      <c r="W181" s="35">
        <v>0</v>
      </c>
      <c r="X181" s="35">
        <v>162.76393404964787</v>
      </c>
      <c r="Y181" s="35">
        <v>0</v>
      </c>
    </row>
    <row r="182" spans="1:25" x14ac:dyDescent="0.2">
      <c r="A182" s="114">
        <v>26</v>
      </c>
      <c r="B182" s="114">
        <v>51</v>
      </c>
      <c r="C182" s="114">
        <v>28</v>
      </c>
      <c r="D182" s="114">
        <v>26</v>
      </c>
      <c r="E182" s="34" t="s">
        <v>30</v>
      </c>
      <c r="F182" s="19">
        <v>548.35928792153788</v>
      </c>
      <c r="G182" s="43">
        <v>797.64121152931136</v>
      </c>
      <c r="H182" s="43">
        <v>0</v>
      </c>
      <c r="I182" s="43">
        <v>0</v>
      </c>
      <c r="J182" s="43">
        <v>80</v>
      </c>
      <c r="K182" s="35">
        <v>695.41906237755745</v>
      </c>
      <c r="L182" s="35">
        <v>600</v>
      </c>
      <c r="M182" s="32"/>
      <c r="N182" s="34" t="s">
        <v>30</v>
      </c>
      <c r="O182" s="36">
        <v>0</v>
      </c>
      <c r="P182" s="35">
        <v>329.09725084412838</v>
      </c>
      <c r="Q182" s="35">
        <v>357.66602334208295</v>
      </c>
      <c r="R182" s="35">
        <v>0</v>
      </c>
      <c r="S182" s="32"/>
      <c r="T182" s="32"/>
      <c r="U182" s="34" t="s">
        <v>30</v>
      </c>
      <c r="V182" s="36">
        <v>0</v>
      </c>
      <c r="W182" s="35">
        <v>0</v>
      </c>
      <c r="X182" s="35">
        <v>511.35254627800379</v>
      </c>
      <c r="Y182" s="35">
        <v>310.00589231992365</v>
      </c>
    </row>
    <row r="183" spans="1:25" x14ac:dyDescent="0.2">
      <c r="A183" s="114">
        <v>43</v>
      </c>
      <c r="B183" s="114">
        <v>52</v>
      </c>
      <c r="C183" s="114">
        <v>29</v>
      </c>
      <c r="D183" s="114">
        <v>43</v>
      </c>
      <c r="E183" s="34" t="s">
        <v>31</v>
      </c>
      <c r="F183" s="19">
        <v>470.41438251513478</v>
      </c>
      <c r="G183" s="43">
        <v>0</v>
      </c>
      <c r="H183" s="43">
        <v>0</v>
      </c>
      <c r="I183" s="43">
        <v>0</v>
      </c>
      <c r="J183" s="43">
        <v>0</v>
      </c>
      <c r="K183" s="35">
        <v>611.40447073735515</v>
      </c>
      <c r="L183" s="35">
        <v>0</v>
      </c>
      <c r="M183" s="32"/>
      <c r="N183" s="34" t="s">
        <v>31</v>
      </c>
      <c r="O183" s="36">
        <v>0</v>
      </c>
      <c r="P183" s="35">
        <v>400</v>
      </c>
      <c r="Q183" s="35">
        <v>383.04580722306594</v>
      </c>
      <c r="R183" s="35">
        <v>0</v>
      </c>
      <c r="S183" s="32"/>
      <c r="T183" s="32"/>
      <c r="U183" s="34" t="s">
        <v>31</v>
      </c>
      <c r="V183" s="36">
        <v>0</v>
      </c>
      <c r="W183" s="35">
        <v>0</v>
      </c>
      <c r="X183" s="35">
        <v>264.50625907554843</v>
      </c>
      <c r="Y183" s="35">
        <v>488.83641166658236</v>
      </c>
    </row>
    <row r="184" spans="1:25" ht="12" x14ac:dyDescent="0.25">
      <c r="A184" s="114">
        <v>65</v>
      </c>
      <c r="B184" s="114">
        <v>65</v>
      </c>
      <c r="C184" s="114">
        <v>30</v>
      </c>
      <c r="D184" s="114">
        <v>65</v>
      </c>
      <c r="E184" s="31"/>
      <c r="F184" s="11"/>
      <c r="G184" s="13"/>
      <c r="H184" s="13"/>
      <c r="I184" s="13"/>
      <c r="J184" s="8"/>
      <c r="K184" s="12"/>
      <c r="L184" s="12"/>
      <c r="M184" s="39"/>
      <c r="N184" s="31"/>
      <c r="O184" s="48"/>
      <c r="P184" s="12"/>
      <c r="Q184" s="12"/>
      <c r="R184" s="12"/>
      <c r="S184" s="39"/>
      <c r="T184" s="39"/>
      <c r="U184" s="31"/>
      <c r="V184" s="48"/>
      <c r="W184" s="12"/>
      <c r="X184" s="12"/>
      <c r="Y184" s="12"/>
    </row>
    <row r="185" spans="1:25" ht="12" x14ac:dyDescent="0.25">
      <c r="A185" s="153">
        <v>46</v>
      </c>
      <c r="B185" s="153">
        <v>7</v>
      </c>
      <c r="C185" s="153">
        <v>31</v>
      </c>
      <c r="D185" s="153">
        <v>52</v>
      </c>
      <c r="E185" s="41" t="s">
        <v>100</v>
      </c>
      <c r="F185" s="4">
        <v>532.20621756943081</v>
      </c>
      <c r="G185" s="5">
        <v>730.59875997384722</v>
      </c>
      <c r="H185" s="6">
        <v>0</v>
      </c>
      <c r="I185" s="6">
        <v>240.00000000000003</v>
      </c>
      <c r="J185" s="6">
        <v>0</v>
      </c>
      <c r="K185" s="5">
        <v>555.85259304924625</v>
      </c>
      <c r="L185" s="5">
        <v>310.12507716666613</v>
      </c>
      <c r="M185" s="32"/>
      <c r="N185" s="41" t="s">
        <v>100</v>
      </c>
      <c r="O185" s="42">
        <v>537.65880677778046</v>
      </c>
      <c r="P185" s="5">
        <v>552.67573350366843</v>
      </c>
      <c r="Q185" s="5">
        <v>262.75751825237984</v>
      </c>
      <c r="R185" s="5">
        <v>667.80358792119489</v>
      </c>
      <c r="S185" s="32"/>
      <c r="T185" s="32"/>
      <c r="U185" s="41" t="s">
        <v>100</v>
      </c>
      <c r="V185" s="42">
        <v>0</v>
      </c>
      <c r="W185" s="5">
        <v>0</v>
      </c>
      <c r="X185" s="5">
        <v>315.39327566302353</v>
      </c>
      <c r="Y185" s="5">
        <v>531.94301789283543</v>
      </c>
    </row>
    <row r="186" spans="1:25" x14ac:dyDescent="0.2">
      <c r="A186" s="114">
        <v>13</v>
      </c>
      <c r="B186" s="114">
        <v>1</v>
      </c>
      <c r="C186" s="114">
        <v>32</v>
      </c>
      <c r="D186" s="114">
        <v>13</v>
      </c>
      <c r="E186" s="34" t="s">
        <v>32</v>
      </c>
      <c r="F186" s="19">
        <v>788.41417617231889</v>
      </c>
      <c r="G186" s="35">
        <v>492.97870295150841</v>
      </c>
      <c r="H186" s="43">
        <v>0</v>
      </c>
      <c r="I186" s="43">
        <v>240.00000000000003</v>
      </c>
      <c r="J186" s="43">
        <v>0</v>
      </c>
      <c r="K186" s="35">
        <v>693.6073451657237</v>
      </c>
      <c r="L186" s="35">
        <v>244.5788408777679</v>
      </c>
      <c r="M186" s="32"/>
      <c r="N186" s="34" t="s">
        <v>32</v>
      </c>
      <c r="O186" s="36">
        <v>0</v>
      </c>
      <c r="P186" s="35">
        <v>348.06879961811052</v>
      </c>
      <c r="Q186" s="35">
        <v>520.00000000000011</v>
      </c>
      <c r="R186" s="35">
        <v>710.05549703611598</v>
      </c>
      <c r="S186" s="32"/>
      <c r="T186" s="32"/>
      <c r="U186" s="34" t="s">
        <v>32</v>
      </c>
      <c r="V186" s="36">
        <v>0</v>
      </c>
      <c r="W186" s="35">
        <v>0</v>
      </c>
      <c r="X186" s="35">
        <v>421.71402719328586</v>
      </c>
      <c r="Y186" s="35">
        <v>632.91738477641786</v>
      </c>
    </row>
    <row r="187" spans="1:25" x14ac:dyDescent="0.2">
      <c r="A187" s="114">
        <v>15</v>
      </c>
      <c r="B187" s="114">
        <v>2</v>
      </c>
      <c r="C187" s="114">
        <v>33</v>
      </c>
      <c r="D187" s="114">
        <v>15</v>
      </c>
      <c r="E187" s="34" t="s">
        <v>33</v>
      </c>
      <c r="F187" s="19">
        <v>902.13650230033056</v>
      </c>
      <c r="G187" s="35">
        <v>1001.7430446118497</v>
      </c>
      <c r="H187" s="43">
        <v>0</v>
      </c>
      <c r="I187" s="43">
        <v>0</v>
      </c>
      <c r="J187" s="43">
        <v>0</v>
      </c>
      <c r="K187" s="35">
        <v>627.39693068855104</v>
      </c>
      <c r="L187" s="35">
        <v>545.70033117150172</v>
      </c>
      <c r="M187" s="32"/>
      <c r="N187" s="34" t="s">
        <v>33</v>
      </c>
      <c r="O187" s="36">
        <v>552.44660181983045</v>
      </c>
      <c r="P187" s="35">
        <v>469.55679572536536</v>
      </c>
      <c r="Q187" s="35">
        <v>149.54708283863843</v>
      </c>
      <c r="R187" s="35">
        <v>669.0964178014824</v>
      </c>
      <c r="S187" s="32"/>
      <c r="T187" s="32"/>
      <c r="U187" s="34" t="s">
        <v>33</v>
      </c>
      <c r="V187" s="36">
        <v>0</v>
      </c>
      <c r="W187" s="35">
        <v>0</v>
      </c>
      <c r="X187" s="35">
        <v>383.57297346810606</v>
      </c>
      <c r="Y187" s="35">
        <v>244.31749024115433</v>
      </c>
    </row>
    <row r="188" spans="1:25" x14ac:dyDescent="0.2">
      <c r="A188" s="114">
        <v>27</v>
      </c>
      <c r="B188" s="114">
        <v>3</v>
      </c>
      <c r="C188" s="114">
        <v>34</v>
      </c>
      <c r="D188" s="114">
        <v>27</v>
      </c>
      <c r="E188" s="34" t="s">
        <v>34</v>
      </c>
      <c r="F188" s="19">
        <v>508.91690050128472</v>
      </c>
      <c r="G188" s="35">
        <v>453.71636094541515</v>
      </c>
      <c r="H188" s="43">
        <v>0</v>
      </c>
      <c r="I188" s="43">
        <v>0</v>
      </c>
      <c r="J188" s="43">
        <v>0</v>
      </c>
      <c r="K188" s="35">
        <v>407.76763498776319</v>
      </c>
      <c r="L188" s="35">
        <v>0</v>
      </c>
      <c r="M188" s="32"/>
      <c r="N188" s="34" t="s">
        <v>34</v>
      </c>
      <c r="O188" s="36">
        <v>0</v>
      </c>
      <c r="P188" s="35">
        <v>693.89708481582375</v>
      </c>
      <c r="Q188" s="35">
        <v>352.17271335481877</v>
      </c>
      <c r="R188" s="35">
        <v>0</v>
      </c>
      <c r="S188" s="32"/>
      <c r="T188" s="32"/>
      <c r="U188" s="34" t="s">
        <v>34</v>
      </c>
      <c r="V188" s="36">
        <v>0</v>
      </c>
      <c r="W188" s="35">
        <v>0</v>
      </c>
      <c r="X188" s="35">
        <v>271.91525861857349</v>
      </c>
      <c r="Y188" s="35">
        <v>400</v>
      </c>
    </row>
    <row r="189" spans="1:25" x14ac:dyDescent="0.2">
      <c r="A189" s="114">
        <v>31</v>
      </c>
      <c r="B189" s="114">
        <v>4</v>
      </c>
      <c r="C189" s="114">
        <v>35</v>
      </c>
      <c r="D189" s="114">
        <v>31</v>
      </c>
      <c r="E189" s="34" t="s">
        <v>35</v>
      </c>
      <c r="F189" s="19">
        <v>219.58955675093176</v>
      </c>
      <c r="G189" s="35">
        <v>495.89039786248196</v>
      </c>
      <c r="H189" s="43">
        <v>0</v>
      </c>
      <c r="I189" s="43">
        <v>0</v>
      </c>
      <c r="J189" s="43">
        <v>0</v>
      </c>
      <c r="K189" s="35">
        <v>993.6564887246094</v>
      </c>
      <c r="L189" s="35">
        <v>219.17598008232261</v>
      </c>
      <c r="M189" s="32"/>
      <c r="N189" s="34" t="s">
        <v>35</v>
      </c>
      <c r="O189" s="36">
        <v>520</v>
      </c>
      <c r="P189" s="35">
        <v>571.88224786070498</v>
      </c>
      <c r="Q189" s="35">
        <v>79.999999999999986</v>
      </c>
      <c r="R189" s="35">
        <v>555.72247003051382</v>
      </c>
      <c r="S189" s="32"/>
      <c r="T189" s="32"/>
      <c r="U189" s="34" t="s">
        <v>35</v>
      </c>
      <c r="V189" s="36">
        <v>0</v>
      </c>
      <c r="W189" s="35">
        <v>0</v>
      </c>
      <c r="X189" s="35">
        <v>552.84724151636954</v>
      </c>
      <c r="Y189" s="35">
        <v>103.34738249029056</v>
      </c>
    </row>
    <row r="190" spans="1:25" x14ac:dyDescent="0.2">
      <c r="A190" s="114">
        <v>32</v>
      </c>
      <c r="B190" s="114">
        <v>5</v>
      </c>
      <c r="C190" s="114">
        <v>36</v>
      </c>
      <c r="D190" s="114">
        <v>32</v>
      </c>
      <c r="E190" s="34" t="s">
        <v>36</v>
      </c>
      <c r="F190" s="19">
        <v>363.36621455900246</v>
      </c>
      <c r="G190" s="35">
        <v>922.32725485704213</v>
      </c>
      <c r="H190" s="43">
        <v>0</v>
      </c>
      <c r="I190" s="43">
        <v>0</v>
      </c>
      <c r="J190" s="43">
        <v>0</v>
      </c>
      <c r="K190" s="35">
        <v>485.36848450043504</v>
      </c>
      <c r="L190" s="35">
        <v>400.66100567913668</v>
      </c>
      <c r="M190" s="32"/>
      <c r="N190" s="34" t="s">
        <v>36</v>
      </c>
      <c r="O190" s="36">
        <v>0</v>
      </c>
      <c r="P190" s="35">
        <v>840.73313758397205</v>
      </c>
      <c r="Q190" s="35">
        <v>360.00000000000006</v>
      </c>
      <c r="R190" s="35">
        <v>0</v>
      </c>
      <c r="S190" s="32"/>
      <c r="T190" s="32"/>
      <c r="U190" s="34" t="s">
        <v>36</v>
      </c>
      <c r="V190" s="36">
        <v>0</v>
      </c>
      <c r="W190" s="35">
        <v>0</v>
      </c>
      <c r="X190" s="35">
        <v>478.09848882288856</v>
      </c>
      <c r="Y190" s="35">
        <v>634.76654393042611</v>
      </c>
    </row>
    <row r="191" spans="1:25" x14ac:dyDescent="0.2">
      <c r="A191" s="114">
        <v>40</v>
      </c>
      <c r="B191" s="114">
        <v>6</v>
      </c>
      <c r="C191" s="114">
        <v>37</v>
      </c>
      <c r="D191" s="114">
        <v>40</v>
      </c>
      <c r="E191" s="34" t="s">
        <v>37</v>
      </c>
      <c r="F191" s="19">
        <v>526.61388297973599</v>
      </c>
      <c r="G191" s="35">
        <v>652.35860051707004</v>
      </c>
      <c r="H191" s="43">
        <v>0</v>
      </c>
      <c r="I191" s="43">
        <v>0</v>
      </c>
      <c r="J191" s="43">
        <v>0</v>
      </c>
      <c r="K191" s="35">
        <v>201.89550014338437</v>
      </c>
      <c r="L191" s="35">
        <v>0</v>
      </c>
      <c r="M191" s="32"/>
      <c r="N191" s="34" t="s">
        <v>37</v>
      </c>
      <c r="O191" s="36">
        <v>0</v>
      </c>
      <c r="P191" s="35">
        <v>840</v>
      </c>
      <c r="Q191" s="35">
        <v>172.20235536396331</v>
      </c>
      <c r="R191" s="35">
        <v>0</v>
      </c>
      <c r="S191" s="32"/>
      <c r="T191" s="32"/>
      <c r="U191" s="34" t="s">
        <v>37</v>
      </c>
      <c r="V191" s="36">
        <v>0</v>
      </c>
      <c r="W191" s="35">
        <v>0</v>
      </c>
      <c r="X191" s="35">
        <v>179.14581583854275</v>
      </c>
      <c r="Y191" s="35">
        <v>480.00000000000011</v>
      </c>
    </row>
    <row r="192" spans="1:25" ht="12" x14ac:dyDescent="0.25">
      <c r="A192" s="114">
        <v>66</v>
      </c>
      <c r="B192" s="114">
        <v>66</v>
      </c>
      <c r="C192" s="114">
        <v>38</v>
      </c>
      <c r="D192" s="114">
        <v>66</v>
      </c>
      <c r="E192" s="38"/>
      <c r="F192" s="7"/>
      <c r="G192" s="3"/>
      <c r="H192" s="8"/>
      <c r="I192" s="8"/>
      <c r="J192" s="8"/>
      <c r="K192" s="3"/>
      <c r="L192" s="3"/>
      <c r="M192" s="39"/>
      <c r="N192" s="38"/>
      <c r="O192" s="40"/>
      <c r="P192" s="3"/>
      <c r="Q192" s="3"/>
      <c r="R192" s="3"/>
      <c r="S192" s="39"/>
      <c r="T192" s="39"/>
      <c r="U192" s="38"/>
      <c r="V192" s="40"/>
      <c r="W192" s="3"/>
      <c r="X192" s="3"/>
      <c r="Y192" s="3"/>
    </row>
    <row r="193" spans="1:25" ht="12" x14ac:dyDescent="0.25">
      <c r="A193" s="153">
        <v>53</v>
      </c>
      <c r="B193" s="153">
        <v>35</v>
      </c>
      <c r="C193" s="153">
        <v>39</v>
      </c>
      <c r="D193" s="153">
        <v>53</v>
      </c>
      <c r="E193" s="41" t="s">
        <v>99</v>
      </c>
      <c r="F193" s="4">
        <v>310.69877012384171</v>
      </c>
      <c r="G193" s="5">
        <v>953.08711438235548</v>
      </c>
      <c r="H193" s="6">
        <v>390</v>
      </c>
      <c r="I193" s="6">
        <v>0</v>
      </c>
      <c r="J193" s="6">
        <v>0</v>
      </c>
      <c r="K193" s="5">
        <v>502.70051816869289</v>
      </c>
      <c r="L193" s="5">
        <v>963.44172422215092</v>
      </c>
      <c r="M193" s="32"/>
      <c r="N193" s="41" t="s">
        <v>99</v>
      </c>
      <c r="O193" s="42">
        <v>0</v>
      </c>
      <c r="P193" s="5">
        <v>514.49927762929451</v>
      </c>
      <c r="Q193" s="5">
        <v>268.52094839959693</v>
      </c>
      <c r="R193" s="5">
        <v>622.4468037818441</v>
      </c>
      <c r="S193" s="32"/>
      <c r="T193" s="32"/>
      <c r="U193" s="41" t="s">
        <v>99</v>
      </c>
      <c r="V193" s="42">
        <v>0</v>
      </c>
      <c r="W193" s="5">
        <v>0</v>
      </c>
      <c r="X193" s="5">
        <v>371.42059435137736</v>
      </c>
      <c r="Y193" s="5">
        <v>498.4383813385644</v>
      </c>
    </row>
    <row r="194" spans="1:25" x14ac:dyDescent="0.2">
      <c r="A194" s="114">
        <v>8</v>
      </c>
      <c r="B194" s="114">
        <v>30</v>
      </c>
      <c r="C194" s="114">
        <v>40</v>
      </c>
      <c r="D194" s="114">
        <v>8</v>
      </c>
      <c r="E194" s="34" t="s">
        <v>38</v>
      </c>
      <c r="F194" s="19">
        <v>294.24570573665687</v>
      </c>
      <c r="G194" s="35">
        <v>782.11398871014023</v>
      </c>
      <c r="H194" s="43">
        <v>0</v>
      </c>
      <c r="I194" s="43">
        <v>0</v>
      </c>
      <c r="J194" s="43">
        <v>0</v>
      </c>
      <c r="K194" s="35">
        <v>285.11866298951549</v>
      </c>
      <c r="L194" s="35">
        <v>0</v>
      </c>
      <c r="M194" s="32"/>
      <c r="N194" s="34" t="s">
        <v>38</v>
      </c>
      <c r="O194" s="36">
        <v>0</v>
      </c>
      <c r="P194" s="35">
        <v>510.99172607898822</v>
      </c>
      <c r="Q194" s="35">
        <v>262.18667625753761</v>
      </c>
      <c r="R194" s="35">
        <v>0</v>
      </c>
      <c r="S194" s="32"/>
      <c r="T194" s="32"/>
      <c r="U194" s="34" t="s">
        <v>38</v>
      </c>
      <c r="V194" s="36">
        <v>0</v>
      </c>
      <c r="W194" s="35">
        <v>0</v>
      </c>
      <c r="X194" s="35">
        <v>396.98606733684079</v>
      </c>
      <c r="Y194" s="35">
        <v>0</v>
      </c>
    </row>
    <row r="195" spans="1:25" x14ac:dyDescent="0.2">
      <c r="A195" s="114">
        <v>9</v>
      </c>
      <c r="B195" s="114">
        <v>31</v>
      </c>
      <c r="C195" s="114">
        <v>41</v>
      </c>
      <c r="D195" s="114">
        <v>9</v>
      </c>
      <c r="E195" s="34" t="s">
        <v>39</v>
      </c>
      <c r="F195" s="19">
        <v>610.31951237738133</v>
      </c>
      <c r="G195" s="35">
        <v>1049.0683522651696</v>
      </c>
      <c r="H195" s="43">
        <v>0</v>
      </c>
      <c r="I195" s="43">
        <v>0</v>
      </c>
      <c r="J195" s="43">
        <v>0</v>
      </c>
      <c r="K195" s="35">
        <v>1215.2174552220019</v>
      </c>
      <c r="L195" s="35">
        <v>681.28673868373983</v>
      </c>
      <c r="M195" s="32"/>
      <c r="N195" s="34" t="s">
        <v>39</v>
      </c>
      <c r="O195" s="36">
        <v>0</v>
      </c>
      <c r="P195" s="35">
        <v>605.56895558091298</v>
      </c>
      <c r="Q195" s="35">
        <v>205.73846641322137</v>
      </c>
      <c r="R195" s="35">
        <v>492.04989178080234</v>
      </c>
      <c r="S195" s="32"/>
      <c r="T195" s="32"/>
      <c r="U195" s="34" t="s">
        <v>39</v>
      </c>
      <c r="V195" s="36">
        <v>0</v>
      </c>
      <c r="W195" s="35">
        <v>0</v>
      </c>
      <c r="X195" s="35">
        <v>313.52434520333361</v>
      </c>
      <c r="Y195" s="35">
        <v>507.55589275476427</v>
      </c>
    </row>
    <row r="196" spans="1:25" x14ac:dyDescent="0.2">
      <c r="A196" s="114">
        <v>28</v>
      </c>
      <c r="B196" s="114">
        <v>32</v>
      </c>
      <c r="C196" s="114">
        <v>42</v>
      </c>
      <c r="D196" s="114">
        <v>28</v>
      </c>
      <c r="E196" s="34" t="s">
        <v>40</v>
      </c>
      <c r="F196" s="19">
        <v>316.20978814760326</v>
      </c>
      <c r="G196" s="35">
        <v>1604.6092840650963</v>
      </c>
      <c r="H196" s="43">
        <v>0</v>
      </c>
      <c r="I196" s="43">
        <v>0</v>
      </c>
      <c r="J196" s="43">
        <v>0</v>
      </c>
      <c r="K196" s="35">
        <v>581.46248476693086</v>
      </c>
      <c r="L196" s="35">
        <v>986.53201564675373</v>
      </c>
      <c r="M196" s="32"/>
      <c r="N196" s="34" t="s">
        <v>40</v>
      </c>
      <c r="O196" s="36">
        <v>0</v>
      </c>
      <c r="P196" s="35">
        <v>471.22352880823649</v>
      </c>
      <c r="Q196" s="35">
        <v>378.83608186791326</v>
      </c>
      <c r="R196" s="35">
        <v>621.77030459544778</v>
      </c>
      <c r="S196" s="32"/>
      <c r="T196" s="32"/>
      <c r="U196" s="34" t="s">
        <v>40</v>
      </c>
      <c r="V196" s="36">
        <v>0</v>
      </c>
      <c r="W196" s="35">
        <v>0</v>
      </c>
      <c r="X196" s="35">
        <v>452.98283693487173</v>
      </c>
      <c r="Y196" s="35">
        <v>120</v>
      </c>
    </row>
    <row r="197" spans="1:25" x14ac:dyDescent="0.2">
      <c r="A197" s="114">
        <v>34</v>
      </c>
      <c r="B197" s="114">
        <v>33</v>
      </c>
      <c r="C197" s="114">
        <v>43</v>
      </c>
      <c r="D197" s="114">
        <v>34</v>
      </c>
      <c r="E197" s="34" t="s">
        <v>41</v>
      </c>
      <c r="F197" s="19">
        <v>247.80653802858421</v>
      </c>
      <c r="G197" s="35">
        <v>520</v>
      </c>
      <c r="H197" s="43">
        <v>0</v>
      </c>
      <c r="I197" s="43">
        <v>0</v>
      </c>
      <c r="J197" s="43">
        <v>0</v>
      </c>
      <c r="K197" s="35">
        <v>381.6822830544707</v>
      </c>
      <c r="L197" s="35">
        <v>0</v>
      </c>
      <c r="M197" s="32"/>
      <c r="N197" s="34" t="s">
        <v>41</v>
      </c>
      <c r="O197" s="36">
        <v>0</v>
      </c>
      <c r="P197" s="35">
        <v>0</v>
      </c>
      <c r="Q197" s="35">
        <v>411.68645600002941</v>
      </c>
      <c r="R197" s="35">
        <v>0</v>
      </c>
      <c r="S197" s="32"/>
      <c r="T197" s="32"/>
      <c r="U197" s="34" t="s">
        <v>41</v>
      </c>
      <c r="V197" s="36">
        <v>0</v>
      </c>
      <c r="W197" s="35">
        <v>0</v>
      </c>
      <c r="X197" s="35">
        <v>334.04225215209351</v>
      </c>
      <c r="Y197" s="35">
        <v>468.59415601919278</v>
      </c>
    </row>
    <row r="198" spans="1:25" x14ac:dyDescent="0.2">
      <c r="A198" s="114">
        <v>35</v>
      </c>
      <c r="B198" s="114">
        <v>34</v>
      </c>
      <c r="C198" s="114">
        <v>44</v>
      </c>
      <c r="D198" s="114">
        <v>35</v>
      </c>
      <c r="E198" s="34" t="s">
        <v>42</v>
      </c>
      <c r="F198" s="19">
        <v>455.36856953288509</v>
      </c>
      <c r="G198" s="35">
        <v>1129.859744677038</v>
      </c>
      <c r="H198" s="43">
        <v>390</v>
      </c>
      <c r="I198" s="43">
        <v>0</v>
      </c>
      <c r="J198" s="43">
        <v>0</v>
      </c>
      <c r="K198" s="35">
        <v>300.84907789099856</v>
      </c>
      <c r="L198" s="35">
        <v>0</v>
      </c>
      <c r="M198" s="32"/>
      <c r="N198" s="34" t="s">
        <v>42</v>
      </c>
      <c r="O198" s="36">
        <v>0</v>
      </c>
      <c r="P198" s="35">
        <v>439.99999999999994</v>
      </c>
      <c r="Q198" s="35">
        <v>812.48564311703763</v>
      </c>
      <c r="R198" s="35">
        <v>637.23660920278735</v>
      </c>
      <c r="S198" s="32"/>
      <c r="T198" s="32"/>
      <c r="U198" s="34" t="s">
        <v>42</v>
      </c>
      <c r="V198" s="36">
        <v>0</v>
      </c>
      <c r="W198" s="35">
        <v>0</v>
      </c>
      <c r="X198" s="35">
        <v>391.23656976164659</v>
      </c>
      <c r="Y198" s="35">
        <v>1200</v>
      </c>
    </row>
    <row r="199" spans="1:25" ht="12" x14ac:dyDescent="0.25">
      <c r="A199" s="114">
        <v>67</v>
      </c>
      <c r="B199" s="114">
        <v>67</v>
      </c>
      <c r="C199" s="114">
        <v>45</v>
      </c>
      <c r="D199" s="114">
        <v>67</v>
      </c>
      <c r="E199" s="31"/>
      <c r="F199" s="11"/>
      <c r="G199" s="12"/>
      <c r="H199" s="13"/>
      <c r="I199" s="13"/>
      <c r="J199" s="13"/>
      <c r="K199" s="12"/>
      <c r="L199" s="12"/>
      <c r="M199" s="39"/>
      <c r="N199" s="31"/>
      <c r="O199" s="48"/>
      <c r="P199" s="12"/>
      <c r="Q199" s="12"/>
      <c r="R199" s="12"/>
      <c r="S199" s="39"/>
      <c r="T199" s="39"/>
      <c r="U199" s="31"/>
      <c r="V199" s="48"/>
      <c r="W199" s="12"/>
      <c r="X199" s="12"/>
      <c r="Y199" s="12"/>
    </row>
    <row r="200" spans="1:25" ht="12" x14ac:dyDescent="0.25">
      <c r="A200" s="153">
        <v>49</v>
      </c>
      <c r="B200" s="153">
        <v>16</v>
      </c>
      <c r="C200" s="153">
        <v>46</v>
      </c>
      <c r="D200" s="153">
        <v>54</v>
      </c>
      <c r="E200" s="41" t="s">
        <v>98</v>
      </c>
      <c r="F200" s="4">
        <v>376.45480012422604</v>
      </c>
      <c r="G200" s="5">
        <v>563.91399221754727</v>
      </c>
      <c r="H200" s="6">
        <v>600</v>
      </c>
      <c r="I200" s="5">
        <v>0</v>
      </c>
      <c r="J200" s="6">
        <v>0</v>
      </c>
      <c r="K200" s="5">
        <v>469.65625746346132</v>
      </c>
      <c r="L200" s="5">
        <v>543.99621594889982</v>
      </c>
      <c r="M200" s="32"/>
      <c r="N200" s="41" t="s">
        <v>98</v>
      </c>
      <c r="O200" s="42">
        <v>0</v>
      </c>
      <c r="P200" s="5">
        <v>498.23464120864116</v>
      </c>
      <c r="Q200" s="5">
        <v>280.65389690578536</v>
      </c>
      <c r="R200" s="5">
        <v>639.65860366230208</v>
      </c>
      <c r="S200" s="32"/>
      <c r="T200" s="32"/>
      <c r="U200" s="41" t="s">
        <v>98</v>
      </c>
      <c r="V200" s="42">
        <v>924.73118279569906</v>
      </c>
      <c r="W200" s="5">
        <v>0</v>
      </c>
      <c r="X200" s="5">
        <v>345.92117587281098</v>
      </c>
      <c r="Y200" s="5">
        <v>273.41350412561178</v>
      </c>
    </row>
    <row r="201" spans="1:25" x14ac:dyDescent="0.2">
      <c r="A201" s="114">
        <v>4</v>
      </c>
      <c r="B201" s="114">
        <v>13</v>
      </c>
      <c r="C201" s="114">
        <v>47</v>
      </c>
      <c r="D201" s="114">
        <v>4</v>
      </c>
      <c r="E201" s="34" t="s">
        <v>43</v>
      </c>
      <c r="F201" s="19">
        <v>824.68401232499912</v>
      </c>
      <c r="G201" s="35">
        <v>743.0677765232864</v>
      </c>
      <c r="H201" s="50">
        <v>600</v>
      </c>
      <c r="I201" s="35">
        <v>0</v>
      </c>
      <c r="J201" s="50">
        <v>0</v>
      </c>
      <c r="K201" s="35">
        <v>420.76313347826334</v>
      </c>
      <c r="L201" s="35">
        <v>684.95537876564583</v>
      </c>
      <c r="M201" s="32"/>
      <c r="N201" s="34" t="s">
        <v>43</v>
      </c>
      <c r="O201" s="36">
        <v>0</v>
      </c>
      <c r="P201" s="35">
        <v>563.94929281181476</v>
      </c>
      <c r="Q201" s="35">
        <v>307.55444936772847</v>
      </c>
      <c r="R201" s="35">
        <v>784.22366798222311</v>
      </c>
      <c r="S201" s="32"/>
      <c r="T201" s="32"/>
      <c r="U201" s="34" t="s">
        <v>43</v>
      </c>
      <c r="V201" s="36">
        <v>0</v>
      </c>
      <c r="W201" s="35">
        <v>0</v>
      </c>
      <c r="X201" s="35">
        <v>567.32122711440149</v>
      </c>
      <c r="Y201" s="35">
        <v>256.03098345025455</v>
      </c>
    </row>
    <row r="202" spans="1:25" x14ac:dyDescent="0.2">
      <c r="A202" s="114">
        <v>14</v>
      </c>
      <c r="B202" s="114">
        <v>14</v>
      </c>
      <c r="C202" s="114">
        <v>48</v>
      </c>
      <c r="D202" s="114">
        <v>14</v>
      </c>
      <c r="E202" s="34" t="s">
        <v>44</v>
      </c>
      <c r="F202" s="19">
        <v>160.24539877300614</v>
      </c>
      <c r="G202" s="35">
        <v>392.71795996718731</v>
      </c>
      <c r="H202" s="50">
        <v>0</v>
      </c>
      <c r="I202" s="35">
        <v>0</v>
      </c>
      <c r="J202" s="50">
        <v>0</v>
      </c>
      <c r="K202" s="35">
        <v>411.07712000991819</v>
      </c>
      <c r="L202" s="35">
        <v>332.80894912533449</v>
      </c>
      <c r="M202" s="32"/>
      <c r="N202" s="34" t="s">
        <v>44</v>
      </c>
      <c r="O202" s="36">
        <v>0</v>
      </c>
      <c r="P202" s="35">
        <v>320</v>
      </c>
      <c r="Q202" s="35">
        <v>197.70361786752554</v>
      </c>
      <c r="R202" s="35">
        <v>559.46339332931086</v>
      </c>
      <c r="S202" s="32"/>
      <c r="T202" s="32"/>
      <c r="U202" s="34" t="s">
        <v>44</v>
      </c>
      <c r="V202" s="36">
        <v>924.73118279569906</v>
      </c>
      <c r="W202" s="35">
        <v>0</v>
      </c>
      <c r="X202" s="35">
        <v>257.5196941781868</v>
      </c>
      <c r="Y202" s="35">
        <v>0</v>
      </c>
    </row>
    <row r="203" spans="1:25" x14ac:dyDescent="0.2">
      <c r="A203" s="114">
        <v>36</v>
      </c>
      <c r="B203" s="114">
        <v>15</v>
      </c>
      <c r="C203" s="114">
        <v>49</v>
      </c>
      <c r="D203" s="114">
        <v>36</v>
      </c>
      <c r="E203" s="34" t="s">
        <v>45</v>
      </c>
      <c r="F203" s="19">
        <v>366.09462568573053</v>
      </c>
      <c r="G203" s="35">
        <v>245.20328344910089</v>
      </c>
      <c r="H203" s="50">
        <v>0</v>
      </c>
      <c r="I203" s="35">
        <v>0</v>
      </c>
      <c r="J203" s="50">
        <v>0</v>
      </c>
      <c r="K203" s="35">
        <v>627.14242933309504</v>
      </c>
      <c r="L203" s="35">
        <v>458.25609890001834</v>
      </c>
      <c r="M203" s="32"/>
      <c r="N203" s="34" t="s">
        <v>45</v>
      </c>
      <c r="O203" s="36">
        <v>0</v>
      </c>
      <c r="P203" s="35">
        <v>80.000000000000028</v>
      </c>
      <c r="Q203" s="35">
        <v>380.33449124840973</v>
      </c>
      <c r="R203" s="35">
        <v>546.04208876504936</v>
      </c>
      <c r="S203" s="32"/>
      <c r="T203" s="32"/>
      <c r="U203" s="34" t="s">
        <v>45</v>
      </c>
      <c r="V203" s="36">
        <v>0</v>
      </c>
      <c r="W203" s="35">
        <v>0</v>
      </c>
      <c r="X203" s="35">
        <v>308.9208020758503</v>
      </c>
      <c r="Y203" s="35">
        <v>333.19164508797076</v>
      </c>
    </row>
    <row r="204" spans="1:25" ht="12" x14ac:dyDescent="0.25">
      <c r="A204" s="114">
        <v>68</v>
      </c>
      <c r="B204" s="114">
        <v>68</v>
      </c>
      <c r="C204" s="114">
        <v>50</v>
      </c>
      <c r="D204" s="114">
        <v>68</v>
      </c>
      <c r="E204" s="38"/>
      <c r="F204" s="7"/>
      <c r="G204" s="3"/>
      <c r="H204" s="15"/>
      <c r="I204" s="3"/>
      <c r="J204" s="15"/>
      <c r="K204" s="3"/>
      <c r="L204" s="3"/>
      <c r="M204" s="39"/>
      <c r="N204" s="38"/>
      <c r="O204" s="40"/>
      <c r="P204" s="3"/>
      <c r="Q204" s="3"/>
      <c r="R204" s="3"/>
      <c r="S204" s="39"/>
      <c r="T204" s="39"/>
      <c r="U204" s="38"/>
      <c r="V204" s="40"/>
      <c r="W204" s="3"/>
      <c r="X204" s="3"/>
      <c r="Y204" s="3"/>
    </row>
    <row r="205" spans="1:25" ht="12" x14ac:dyDescent="0.25">
      <c r="A205" s="153">
        <v>55</v>
      </c>
      <c r="B205" s="153">
        <v>44</v>
      </c>
      <c r="C205" s="153">
        <v>51</v>
      </c>
      <c r="D205" s="153">
        <v>55</v>
      </c>
      <c r="E205" s="41" t="s">
        <v>97</v>
      </c>
      <c r="F205" s="4">
        <v>362.68946168046233</v>
      </c>
      <c r="G205" s="5">
        <v>411.57130533716105</v>
      </c>
      <c r="H205" s="6">
        <v>584.50081866190567</v>
      </c>
      <c r="I205" s="6">
        <v>0</v>
      </c>
      <c r="J205" s="6">
        <v>0</v>
      </c>
      <c r="K205" s="5">
        <v>414.10534657978314</v>
      </c>
      <c r="L205" s="5">
        <v>1040</v>
      </c>
      <c r="M205" s="32"/>
      <c r="N205" s="41" t="s">
        <v>97</v>
      </c>
      <c r="O205" s="42">
        <v>0</v>
      </c>
      <c r="P205" s="5">
        <v>483.39239417356794</v>
      </c>
      <c r="Q205" s="5">
        <v>347.52843904070306</v>
      </c>
      <c r="R205" s="5">
        <v>0</v>
      </c>
      <c r="S205" s="32"/>
      <c r="T205" s="32"/>
      <c r="U205" s="41" t="s">
        <v>97</v>
      </c>
      <c r="V205" s="42">
        <v>0</v>
      </c>
      <c r="W205" s="5">
        <v>0</v>
      </c>
      <c r="X205" s="5">
        <v>441.0461210566607</v>
      </c>
      <c r="Y205" s="5">
        <v>334.64460179967364</v>
      </c>
    </row>
    <row r="206" spans="1:25" x14ac:dyDescent="0.2">
      <c r="A206" s="114">
        <v>20</v>
      </c>
      <c r="B206" s="114">
        <v>40</v>
      </c>
      <c r="C206" s="114">
        <v>52</v>
      </c>
      <c r="D206" s="114">
        <v>20</v>
      </c>
      <c r="E206" s="34" t="s">
        <v>46</v>
      </c>
      <c r="F206" s="19">
        <v>349.33115389939479</v>
      </c>
      <c r="G206" s="35">
        <v>251.36074460296101</v>
      </c>
      <c r="H206" s="43">
        <v>596.40522875816998</v>
      </c>
      <c r="I206" s="43">
        <v>0</v>
      </c>
      <c r="J206" s="43">
        <v>0</v>
      </c>
      <c r="K206" s="35">
        <v>268.80216876795328</v>
      </c>
      <c r="L206" s="35">
        <v>1040</v>
      </c>
      <c r="M206" s="32"/>
      <c r="N206" s="34" t="s">
        <v>46</v>
      </c>
      <c r="O206" s="36">
        <v>0</v>
      </c>
      <c r="P206" s="35">
        <v>95.106061037796977</v>
      </c>
      <c r="Q206" s="35">
        <v>426.7060120493046</v>
      </c>
      <c r="R206" s="35">
        <v>0</v>
      </c>
      <c r="S206" s="32"/>
      <c r="T206" s="32"/>
      <c r="U206" s="34" t="s">
        <v>46</v>
      </c>
      <c r="V206" s="36">
        <v>0</v>
      </c>
      <c r="W206" s="35">
        <v>0</v>
      </c>
      <c r="X206" s="35">
        <v>339.9482501874723</v>
      </c>
      <c r="Y206" s="35">
        <v>97.26980356182645</v>
      </c>
    </row>
    <row r="207" spans="1:25" x14ac:dyDescent="0.2">
      <c r="A207" s="114">
        <v>29</v>
      </c>
      <c r="B207" s="114">
        <v>41</v>
      </c>
      <c r="C207" s="114">
        <v>53</v>
      </c>
      <c r="D207" s="114">
        <v>29</v>
      </c>
      <c r="E207" s="34" t="s">
        <v>47</v>
      </c>
      <c r="F207" s="19">
        <v>541.16633687449541</v>
      </c>
      <c r="G207" s="35">
        <v>529.05094739419917</v>
      </c>
      <c r="H207" s="43">
        <v>577.73036639820521</v>
      </c>
      <c r="I207" s="43">
        <v>0</v>
      </c>
      <c r="J207" s="43">
        <v>0</v>
      </c>
      <c r="K207" s="35">
        <v>514.25121258776414</v>
      </c>
      <c r="L207" s="35">
        <v>0</v>
      </c>
      <c r="M207" s="32"/>
      <c r="N207" s="34" t="s">
        <v>47</v>
      </c>
      <c r="O207" s="36">
        <v>0</v>
      </c>
      <c r="P207" s="35">
        <v>738.64635023391213</v>
      </c>
      <c r="Q207" s="35">
        <v>817.33449452351419</v>
      </c>
      <c r="R207" s="35">
        <v>0</v>
      </c>
      <c r="S207" s="32"/>
      <c r="T207" s="32"/>
      <c r="U207" s="34" t="s">
        <v>47</v>
      </c>
      <c r="V207" s="36">
        <v>0</v>
      </c>
      <c r="W207" s="35">
        <v>0</v>
      </c>
      <c r="X207" s="35">
        <v>652.56233043535781</v>
      </c>
      <c r="Y207" s="35">
        <v>175.59845726017303</v>
      </c>
    </row>
    <row r="208" spans="1:25" x14ac:dyDescent="0.2">
      <c r="A208" s="114">
        <v>39</v>
      </c>
      <c r="B208" s="114">
        <v>42</v>
      </c>
      <c r="C208" s="114">
        <v>54</v>
      </c>
      <c r="D208" s="114">
        <v>39</v>
      </c>
      <c r="E208" s="34" t="s">
        <v>48</v>
      </c>
      <c r="F208" s="19">
        <v>325.72657851124319</v>
      </c>
      <c r="G208" s="35">
        <v>686.31620553359687</v>
      </c>
      <c r="H208" s="43">
        <v>0</v>
      </c>
      <c r="I208" s="43">
        <v>0</v>
      </c>
      <c r="J208" s="43">
        <v>0</v>
      </c>
      <c r="K208" s="35">
        <v>416.12595119724102</v>
      </c>
      <c r="L208" s="35">
        <v>0</v>
      </c>
      <c r="M208" s="32"/>
      <c r="N208" s="34" t="s">
        <v>48</v>
      </c>
      <c r="O208" s="36">
        <v>0</v>
      </c>
      <c r="P208" s="35">
        <v>421.1812309855672</v>
      </c>
      <c r="Q208" s="35">
        <v>109.56614337676834</v>
      </c>
      <c r="R208" s="35">
        <v>0</v>
      </c>
      <c r="S208" s="32"/>
      <c r="T208" s="32"/>
      <c r="U208" s="34" t="s">
        <v>48</v>
      </c>
      <c r="V208" s="36">
        <v>0</v>
      </c>
      <c r="W208" s="35">
        <v>0</v>
      </c>
      <c r="X208" s="35">
        <v>220.25408585726532</v>
      </c>
      <c r="Y208" s="35">
        <v>557.86512834062501</v>
      </c>
    </row>
    <row r="209" spans="1:26" x14ac:dyDescent="0.2">
      <c r="A209" s="114">
        <v>45</v>
      </c>
      <c r="B209" s="114">
        <v>43</v>
      </c>
      <c r="C209" s="114">
        <v>55</v>
      </c>
      <c r="D209" s="114">
        <v>45</v>
      </c>
      <c r="E209" s="34" t="s">
        <v>49</v>
      </c>
      <c r="F209" s="19">
        <v>343.0576928300498</v>
      </c>
      <c r="G209" s="35">
        <v>0</v>
      </c>
      <c r="H209" s="43">
        <v>0</v>
      </c>
      <c r="I209" s="43">
        <v>0</v>
      </c>
      <c r="J209" s="43">
        <v>0</v>
      </c>
      <c r="K209" s="35">
        <v>246.67136064325899</v>
      </c>
      <c r="L209" s="35">
        <v>0</v>
      </c>
      <c r="M209" s="32"/>
      <c r="N209" s="34" t="s">
        <v>49</v>
      </c>
      <c r="O209" s="36">
        <v>0</v>
      </c>
      <c r="P209" s="35">
        <v>359.99999999999994</v>
      </c>
      <c r="Q209" s="35">
        <v>137.89894164541221</v>
      </c>
      <c r="R209" s="35">
        <v>0</v>
      </c>
      <c r="S209" s="32"/>
      <c r="T209" s="32"/>
      <c r="U209" s="34" t="s">
        <v>49</v>
      </c>
      <c r="V209" s="36">
        <v>0</v>
      </c>
      <c r="W209" s="35">
        <v>0</v>
      </c>
      <c r="X209" s="35">
        <v>228.21399045134086</v>
      </c>
      <c r="Y209" s="35">
        <v>825.56317795641996</v>
      </c>
    </row>
    <row r="210" spans="1:26" ht="12" x14ac:dyDescent="0.25">
      <c r="A210" s="114">
        <v>69</v>
      </c>
      <c r="B210" s="114">
        <v>69</v>
      </c>
      <c r="C210" s="114">
        <v>56</v>
      </c>
      <c r="D210" s="114">
        <v>69</v>
      </c>
      <c r="E210" s="31"/>
      <c r="F210" s="11"/>
      <c r="G210" s="12"/>
      <c r="H210" s="13"/>
      <c r="I210" s="13"/>
      <c r="J210" s="13"/>
      <c r="K210" s="12"/>
      <c r="L210" s="12"/>
      <c r="M210" s="39"/>
      <c r="N210" s="31"/>
      <c r="O210" s="48"/>
      <c r="P210" s="12"/>
      <c r="Q210" s="12"/>
      <c r="R210" s="12"/>
      <c r="S210" s="39"/>
      <c r="T210" s="39"/>
      <c r="U210" s="31"/>
      <c r="V210" s="48"/>
      <c r="W210" s="12"/>
      <c r="X210" s="12"/>
      <c r="Y210" s="12"/>
    </row>
    <row r="211" spans="1:26" ht="12" x14ac:dyDescent="0.25">
      <c r="A211" s="153">
        <v>58</v>
      </c>
      <c r="B211" s="153">
        <v>58</v>
      </c>
      <c r="C211" s="153">
        <v>57</v>
      </c>
      <c r="D211" s="153">
        <v>56</v>
      </c>
      <c r="E211" s="41" t="s">
        <v>96</v>
      </c>
      <c r="F211" s="4">
        <v>609.12573767096296</v>
      </c>
      <c r="G211" s="5">
        <v>866.63128756155038</v>
      </c>
      <c r="H211" s="6">
        <v>583.54635068997118</v>
      </c>
      <c r="I211" s="6">
        <v>0</v>
      </c>
      <c r="J211" s="6">
        <v>0</v>
      </c>
      <c r="K211" s="5">
        <v>798.42395575033254</v>
      </c>
      <c r="L211" s="5">
        <v>588.77964573848806</v>
      </c>
      <c r="M211" s="32"/>
      <c r="N211" s="41" t="s">
        <v>96</v>
      </c>
      <c r="O211" s="42">
        <v>0</v>
      </c>
      <c r="P211" s="5">
        <v>691.70434540677593</v>
      </c>
      <c r="Q211" s="5">
        <v>0</v>
      </c>
      <c r="R211" s="5">
        <v>551.77315750152241</v>
      </c>
      <c r="S211" s="32"/>
      <c r="T211" s="32"/>
      <c r="U211" s="41" t="s">
        <v>96</v>
      </c>
      <c r="V211" s="42">
        <v>1527.6008547448948</v>
      </c>
      <c r="W211" s="5">
        <v>3132.3291837166107</v>
      </c>
      <c r="X211" s="5">
        <v>477.67173886849338</v>
      </c>
      <c r="Y211" s="5">
        <v>374.26499970566459</v>
      </c>
    </row>
    <row r="212" spans="1:26" x14ac:dyDescent="0.2">
      <c r="A212" s="114">
        <v>3</v>
      </c>
      <c r="B212" s="114">
        <v>54</v>
      </c>
      <c r="C212" s="114">
        <v>58</v>
      </c>
      <c r="D212" s="114">
        <v>3</v>
      </c>
      <c r="E212" s="34" t="s">
        <v>50</v>
      </c>
      <c r="F212" s="19">
        <v>460.5550273693222</v>
      </c>
      <c r="G212" s="35">
        <v>1000.5478642695674</v>
      </c>
      <c r="H212" s="43">
        <v>0</v>
      </c>
      <c r="I212" s="43">
        <v>0</v>
      </c>
      <c r="J212" s="43">
        <v>0</v>
      </c>
      <c r="K212" s="35">
        <v>423.51380132307298</v>
      </c>
      <c r="L212" s="35">
        <v>497.39535344725971</v>
      </c>
      <c r="M212" s="32"/>
      <c r="N212" s="34" t="s">
        <v>50</v>
      </c>
      <c r="O212" s="36">
        <v>0</v>
      </c>
      <c r="P212" s="35">
        <v>734.4748732071921</v>
      </c>
      <c r="Q212" s="35">
        <v>0</v>
      </c>
      <c r="R212" s="35">
        <v>1480</v>
      </c>
      <c r="S212" s="32"/>
      <c r="T212" s="32"/>
      <c r="U212" s="34" t="s">
        <v>50</v>
      </c>
      <c r="V212" s="36">
        <v>0</v>
      </c>
      <c r="W212" s="35">
        <v>6746.9319226869547</v>
      </c>
      <c r="X212" s="35">
        <v>431.28953777015556</v>
      </c>
      <c r="Y212" s="35">
        <v>635.03199377741976</v>
      </c>
    </row>
    <row r="213" spans="1:26" x14ac:dyDescent="0.2">
      <c r="A213" s="114">
        <v>21</v>
      </c>
      <c r="B213" s="114">
        <v>55</v>
      </c>
      <c r="C213" s="114">
        <v>59</v>
      </c>
      <c r="D213" s="114">
        <v>21</v>
      </c>
      <c r="E213" s="34" t="s">
        <v>51</v>
      </c>
      <c r="F213" s="19">
        <v>761.72881826535831</v>
      </c>
      <c r="G213" s="35">
        <v>1236.0963895417517</v>
      </c>
      <c r="H213" s="43">
        <v>400</v>
      </c>
      <c r="I213" s="43">
        <v>0</v>
      </c>
      <c r="J213" s="43">
        <v>0</v>
      </c>
      <c r="K213" s="35">
        <v>1127.4111922891236</v>
      </c>
      <c r="L213" s="35">
        <v>636.85835716026622</v>
      </c>
      <c r="M213" s="32"/>
      <c r="N213" s="34" t="s">
        <v>51</v>
      </c>
      <c r="O213" s="36">
        <v>0</v>
      </c>
      <c r="P213" s="35">
        <v>749.40571861594094</v>
      </c>
      <c r="Q213" s="35">
        <v>0</v>
      </c>
      <c r="R213" s="35">
        <v>550.36274247858944</v>
      </c>
      <c r="S213" s="32"/>
      <c r="T213" s="32"/>
      <c r="U213" s="34" t="s">
        <v>51</v>
      </c>
      <c r="V213" s="36">
        <v>1531.1529412158702</v>
      </c>
      <c r="W213" s="35">
        <v>3600.0000000000005</v>
      </c>
      <c r="X213" s="35">
        <v>572.09906190902984</v>
      </c>
      <c r="Y213" s="35">
        <v>704.94296490520162</v>
      </c>
    </row>
    <row r="214" spans="1:26" x14ac:dyDescent="0.2">
      <c r="A214" s="114">
        <v>33</v>
      </c>
      <c r="B214" s="114">
        <v>56</v>
      </c>
      <c r="C214" s="114">
        <v>60</v>
      </c>
      <c r="D214" s="114">
        <v>33</v>
      </c>
      <c r="E214" s="34" t="s">
        <v>52</v>
      </c>
      <c r="F214" s="19">
        <v>300.72250141008232</v>
      </c>
      <c r="G214" s="35">
        <v>500.55973089284572</v>
      </c>
      <c r="H214" s="43">
        <v>117.18836443801644</v>
      </c>
      <c r="I214" s="43">
        <v>0</v>
      </c>
      <c r="J214" s="43">
        <v>0</v>
      </c>
      <c r="K214" s="35">
        <v>251.12238896942779</v>
      </c>
      <c r="L214" s="35">
        <v>437.04325838873302</v>
      </c>
      <c r="M214" s="32"/>
      <c r="N214" s="34" t="s">
        <v>52</v>
      </c>
      <c r="O214" s="36">
        <v>0</v>
      </c>
      <c r="P214" s="35">
        <v>79.999999999999986</v>
      </c>
      <c r="Q214" s="35">
        <v>0</v>
      </c>
      <c r="R214" s="35">
        <v>455.59976274337936</v>
      </c>
      <c r="S214" s="32"/>
      <c r="T214" s="32"/>
      <c r="U214" s="34" t="s">
        <v>52</v>
      </c>
      <c r="V214" s="36">
        <v>924.73118279569894</v>
      </c>
      <c r="W214" s="35">
        <v>760.00000000000011</v>
      </c>
      <c r="X214" s="35">
        <v>243.5884256080333</v>
      </c>
      <c r="Y214" s="35">
        <v>242.83810045018919</v>
      </c>
      <c r="Z214" s="39"/>
    </row>
    <row r="215" spans="1:26" s="39" customFormat="1" x14ac:dyDescent="0.2">
      <c r="A215" s="114">
        <v>41</v>
      </c>
      <c r="B215" s="114">
        <v>57</v>
      </c>
      <c r="C215" s="114">
        <v>61</v>
      </c>
      <c r="D215" s="114">
        <v>41</v>
      </c>
      <c r="E215" s="34" t="s">
        <v>53</v>
      </c>
      <c r="F215" s="19">
        <v>546.59802041899957</v>
      </c>
      <c r="G215" s="35">
        <v>730.01185360771035</v>
      </c>
      <c r="H215" s="43">
        <v>1040</v>
      </c>
      <c r="I215" s="43">
        <v>0</v>
      </c>
      <c r="J215" s="43">
        <v>0</v>
      </c>
      <c r="K215" s="35">
        <v>790.80039281123402</v>
      </c>
      <c r="L215" s="35">
        <v>761.91351561809222</v>
      </c>
      <c r="M215" s="32"/>
      <c r="N215" s="34" t="s">
        <v>53</v>
      </c>
      <c r="O215" s="36">
        <v>0</v>
      </c>
      <c r="P215" s="35">
        <v>701.56340336877327</v>
      </c>
      <c r="Q215" s="35">
        <v>0</v>
      </c>
      <c r="R215" s="35">
        <v>819.15514642073754</v>
      </c>
      <c r="S215" s="32"/>
      <c r="T215" s="32"/>
      <c r="U215" s="34" t="s">
        <v>53</v>
      </c>
      <c r="V215" s="36">
        <v>0</v>
      </c>
      <c r="W215" s="35">
        <v>0</v>
      </c>
      <c r="X215" s="35">
        <v>582.48605601837494</v>
      </c>
      <c r="Y215" s="35">
        <v>672.93795443067916</v>
      </c>
    </row>
    <row r="216" spans="1:26" s="39" customFormat="1" ht="12" x14ac:dyDescent="0.25">
      <c r="A216" s="114">
        <v>70</v>
      </c>
      <c r="B216" s="114">
        <v>70</v>
      </c>
      <c r="C216" s="114">
        <v>62</v>
      </c>
      <c r="D216" s="114">
        <v>70</v>
      </c>
      <c r="E216" s="38"/>
      <c r="F216" s="7"/>
      <c r="G216" s="3"/>
      <c r="H216" s="8"/>
      <c r="I216" s="8"/>
      <c r="J216" s="8"/>
      <c r="K216" s="3"/>
      <c r="L216" s="3"/>
      <c r="N216" s="38"/>
      <c r="O216" s="40"/>
      <c r="P216" s="3"/>
      <c r="Q216" s="3"/>
      <c r="R216" s="3"/>
      <c r="U216" s="38"/>
      <c r="V216" s="40"/>
      <c r="W216" s="3"/>
      <c r="X216" s="3"/>
      <c r="Y216" s="3"/>
    </row>
    <row r="217" spans="1:26" s="39" customFormat="1" ht="12" x14ac:dyDescent="0.25">
      <c r="A217" s="153">
        <v>54</v>
      </c>
      <c r="B217" s="153">
        <v>39</v>
      </c>
      <c r="C217" s="153">
        <v>63</v>
      </c>
      <c r="D217" s="153">
        <v>57</v>
      </c>
      <c r="E217" s="41" t="s">
        <v>95</v>
      </c>
      <c r="F217" s="4">
        <v>589.99105058167481</v>
      </c>
      <c r="G217" s="5">
        <v>1411.8438991260211</v>
      </c>
      <c r="H217" s="6">
        <v>0</v>
      </c>
      <c r="I217" s="6">
        <v>0</v>
      </c>
      <c r="J217" s="6">
        <v>0</v>
      </c>
      <c r="K217" s="5">
        <v>617.80721516346364</v>
      </c>
      <c r="L217" s="5">
        <v>364.45065807768572</v>
      </c>
      <c r="M217" s="32"/>
      <c r="N217" s="41" t="s">
        <v>95</v>
      </c>
      <c r="O217" s="42">
        <v>520</v>
      </c>
      <c r="P217" s="5">
        <v>699.19373726824426</v>
      </c>
      <c r="Q217" s="5">
        <v>257.35442861672686</v>
      </c>
      <c r="R217" s="5">
        <v>159.99999999999997</v>
      </c>
      <c r="S217" s="32"/>
      <c r="T217" s="32"/>
      <c r="U217" s="41" t="s">
        <v>95</v>
      </c>
      <c r="V217" s="42">
        <v>0</v>
      </c>
      <c r="W217" s="5">
        <v>2880</v>
      </c>
      <c r="X217" s="5">
        <v>369.18366250123023</v>
      </c>
      <c r="Y217" s="5">
        <v>353.50276377805136</v>
      </c>
    </row>
    <row r="218" spans="1:26" s="39" customFormat="1" x14ac:dyDescent="0.2">
      <c r="A218" s="114">
        <v>10</v>
      </c>
      <c r="B218" s="114">
        <v>36</v>
      </c>
      <c r="C218" s="114">
        <v>64</v>
      </c>
      <c r="D218" s="114">
        <v>10</v>
      </c>
      <c r="E218" s="34" t="s">
        <v>54</v>
      </c>
      <c r="F218" s="19">
        <v>598.39595370967913</v>
      </c>
      <c r="G218" s="35">
        <v>1429.4925645654091</v>
      </c>
      <c r="H218" s="43">
        <v>0</v>
      </c>
      <c r="I218" s="43">
        <v>0</v>
      </c>
      <c r="J218" s="43">
        <v>0</v>
      </c>
      <c r="K218" s="35">
        <v>598.86326787982841</v>
      </c>
      <c r="L218" s="35">
        <v>338.39895037078173</v>
      </c>
      <c r="M218" s="32"/>
      <c r="N218" s="34" t="s">
        <v>54</v>
      </c>
      <c r="O218" s="36">
        <v>0</v>
      </c>
      <c r="P218" s="35">
        <v>730.32877216397776</v>
      </c>
      <c r="Q218" s="35">
        <v>270.04429642960304</v>
      </c>
      <c r="R218" s="35">
        <v>160</v>
      </c>
      <c r="S218" s="32"/>
      <c r="T218" s="32"/>
      <c r="U218" s="34" t="s">
        <v>54</v>
      </c>
      <c r="V218" s="36">
        <v>0</v>
      </c>
      <c r="W218" s="35">
        <v>2880</v>
      </c>
      <c r="X218" s="35">
        <v>318.14227761680723</v>
      </c>
      <c r="Y218" s="35">
        <v>347.74339938582199</v>
      </c>
    </row>
    <row r="219" spans="1:26" s="39" customFormat="1" x14ac:dyDescent="0.2">
      <c r="A219" s="114">
        <v>12</v>
      </c>
      <c r="B219" s="114">
        <v>37</v>
      </c>
      <c r="C219" s="114">
        <v>65</v>
      </c>
      <c r="D219" s="114">
        <v>12</v>
      </c>
      <c r="E219" s="34" t="s">
        <v>55</v>
      </c>
      <c r="F219" s="19">
        <v>0</v>
      </c>
      <c r="G219" s="35">
        <v>1044.7828224763789</v>
      </c>
      <c r="H219" s="43">
        <v>0</v>
      </c>
      <c r="I219" s="43">
        <v>0</v>
      </c>
      <c r="J219" s="43">
        <v>0</v>
      </c>
      <c r="K219" s="35">
        <v>633.17952416010098</v>
      </c>
      <c r="L219" s="35">
        <v>486.05400707729569</v>
      </c>
      <c r="M219" s="32"/>
      <c r="N219" s="34" t="s">
        <v>55</v>
      </c>
      <c r="O219" s="36">
        <v>0</v>
      </c>
      <c r="P219" s="35">
        <v>538.08635855645718</v>
      </c>
      <c r="Q219" s="35">
        <v>125.07374631268436</v>
      </c>
      <c r="R219" s="35">
        <v>160</v>
      </c>
      <c r="S219" s="32"/>
      <c r="T219" s="32"/>
      <c r="U219" s="34" t="s">
        <v>55</v>
      </c>
      <c r="V219" s="36">
        <v>0</v>
      </c>
      <c r="W219" s="35">
        <v>0</v>
      </c>
      <c r="X219" s="35">
        <v>288.68392812401413</v>
      </c>
      <c r="Y219" s="35">
        <v>368.01799407057183</v>
      </c>
    </row>
    <row r="220" spans="1:26" s="39" customFormat="1" x14ac:dyDescent="0.2">
      <c r="A220" s="114">
        <v>42</v>
      </c>
      <c r="B220" s="114">
        <v>38</v>
      </c>
      <c r="C220" s="114">
        <v>66</v>
      </c>
      <c r="D220" s="114">
        <v>42</v>
      </c>
      <c r="E220" s="34" t="s">
        <v>56</v>
      </c>
      <c r="F220" s="19">
        <v>539.45715177057923</v>
      </c>
      <c r="G220" s="35">
        <v>920.9892261472155</v>
      </c>
      <c r="H220" s="43">
        <v>0</v>
      </c>
      <c r="I220" s="43">
        <v>0</v>
      </c>
      <c r="J220" s="43">
        <v>0</v>
      </c>
      <c r="K220" s="35">
        <v>599.30247128551639</v>
      </c>
      <c r="L220" s="35">
        <v>332.33681780218041</v>
      </c>
      <c r="M220" s="32"/>
      <c r="N220" s="34" t="s">
        <v>56</v>
      </c>
      <c r="O220" s="36">
        <v>520</v>
      </c>
      <c r="P220" s="35">
        <v>120</v>
      </c>
      <c r="Q220" s="35">
        <v>192.46198263537752</v>
      </c>
      <c r="R220" s="35">
        <v>0</v>
      </c>
      <c r="S220" s="32"/>
      <c r="T220" s="32"/>
      <c r="U220" s="34" t="s">
        <v>56</v>
      </c>
      <c r="V220" s="36">
        <v>0</v>
      </c>
      <c r="W220" s="35">
        <v>0</v>
      </c>
      <c r="X220" s="35">
        <v>582.67960697126239</v>
      </c>
      <c r="Y220" s="35">
        <v>348.90912021991397</v>
      </c>
    </row>
    <row r="221" spans="1:26" s="39" customFormat="1" ht="12" x14ac:dyDescent="0.25">
      <c r="A221" s="114">
        <v>71</v>
      </c>
      <c r="B221" s="114">
        <v>71</v>
      </c>
      <c r="C221" s="114">
        <v>67</v>
      </c>
      <c r="D221" s="114">
        <v>71</v>
      </c>
      <c r="E221" s="38"/>
      <c r="F221" s="7"/>
      <c r="G221" s="3"/>
      <c r="H221" s="8"/>
      <c r="I221" s="8"/>
      <c r="J221" s="8"/>
      <c r="K221" s="3"/>
      <c r="L221" s="3"/>
      <c r="N221" s="38"/>
      <c r="O221" s="40"/>
      <c r="P221" s="3"/>
      <c r="Q221" s="3"/>
      <c r="R221" s="3"/>
      <c r="U221" s="38"/>
      <c r="V221" s="40"/>
      <c r="W221" s="3"/>
      <c r="X221" s="3"/>
      <c r="Y221" s="3"/>
    </row>
    <row r="222" spans="1:26" s="39" customFormat="1" ht="12" x14ac:dyDescent="0.25">
      <c r="A222" s="153">
        <v>47</v>
      </c>
      <c r="B222" s="153">
        <v>10</v>
      </c>
      <c r="C222" s="153">
        <v>68</v>
      </c>
      <c r="D222" s="153">
        <v>58</v>
      </c>
      <c r="E222" s="41" t="s">
        <v>94</v>
      </c>
      <c r="F222" s="4">
        <v>679.23325776871377</v>
      </c>
      <c r="G222" s="5">
        <v>316.99445742558447</v>
      </c>
      <c r="H222" s="6">
        <v>596.40522875816998</v>
      </c>
      <c r="I222" s="6">
        <v>0</v>
      </c>
      <c r="J222" s="6">
        <v>0</v>
      </c>
      <c r="K222" s="5">
        <v>520.94129791522641</v>
      </c>
      <c r="L222" s="5">
        <v>813.36112044119454</v>
      </c>
      <c r="M222" s="32"/>
      <c r="N222" s="41" t="s">
        <v>94</v>
      </c>
      <c r="O222" s="42">
        <v>0</v>
      </c>
      <c r="P222" s="5">
        <v>426.37908993506636</v>
      </c>
      <c r="Q222" s="5">
        <v>80</v>
      </c>
      <c r="R222" s="5">
        <v>766.44433042585933</v>
      </c>
      <c r="S222" s="32"/>
      <c r="T222" s="32"/>
      <c r="U222" s="41" t="s">
        <v>94</v>
      </c>
      <c r="V222" s="42">
        <v>0</v>
      </c>
      <c r="W222" s="5">
        <v>1440</v>
      </c>
      <c r="X222" s="5">
        <v>384.19710173337722</v>
      </c>
      <c r="Y222" s="5">
        <v>626.28387598691779</v>
      </c>
      <c r="Z222" s="18"/>
    </row>
    <row r="223" spans="1:26" s="39" customFormat="1" x14ac:dyDescent="0.2">
      <c r="A223" s="114">
        <v>6</v>
      </c>
      <c r="B223" s="114">
        <v>8</v>
      </c>
      <c r="C223" s="114">
        <v>69</v>
      </c>
      <c r="D223" s="114">
        <v>6</v>
      </c>
      <c r="E223" s="34" t="s">
        <v>57</v>
      </c>
      <c r="F223" s="19">
        <v>367.65939797399557</v>
      </c>
      <c r="G223" s="35">
        <v>314.69219647624857</v>
      </c>
      <c r="H223" s="43">
        <v>596.40522875816998</v>
      </c>
      <c r="I223" s="43">
        <v>0</v>
      </c>
      <c r="J223" s="43">
        <v>0</v>
      </c>
      <c r="K223" s="35">
        <v>515.90480734596395</v>
      </c>
      <c r="L223" s="35">
        <v>813.36112044119454</v>
      </c>
      <c r="M223" s="32"/>
      <c r="N223" s="34" t="s">
        <v>57</v>
      </c>
      <c r="O223" s="36">
        <v>0</v>
      </c>
      <c r="P223" s="35">
        <v>425.25982578053026</v>
      </c>
      <c r="Q223" s="35">
        <v>80</v>
      </c>
      <c r="R223" s="35">
        <v>766.44433042585933</v>
      </c>
      <c r="S223" s="32"/>
      <c r="T223" s="32"/>
      <c r="U223" s="34" t="s">
        <v>57</v>
      </c>
      <c r="V223" s="36">
        <v>0</v>
      </c>
      <c r="W223" s="35">
        <v>1440</v>
      </c>
      <c r="X223" s="35">
        <v>377.19925737951922</v>
      </c>
      <c r="Y223" s="35">
        <v>626.34625388008476</v>
      </c>
    </row>
    <row r="224" spans="1:26" s="39" customFormat="1" x14ac:dyDescent="0.2">
      <c r="A224" s="114">
        <v>38</v>
      </c>
      <c r="B224" s="114">
        <v>9</v>
      </c>
      <c r="C224" s="114">
        <v>70</v>
      </c>
      <c r="D224" s="114">
        <v>38</v>
      </c>
      <c r="E224" s="34" t="s">
        <v>58</v>
      </c>
      <c r="F224" s="19">
        <v>1219.6762640877521</v>
      </c>
      <c r="G224" s="35">
        <v>957.47732541189282</v>
      </c>
      <c r="H224" s="43">
        <v>0</v>
      </c>
      <c r="I224" s="43">
        <v>0</v>
      </c>
      <c r="J224" s="43">
        <v>0</v>
      </c>
      <c r="K224" s="35">
        <v>605.12406790633406</v>
      </c>
      <c r="L224" s="35">
        <v>0</v>
      </c>
      <c r="M224" s="32"/>
      <c r="N224" s="34" t="s">
        <v>58</v>
      </c>
      <c r="O224" s="36">
        <v>0</v>
      </c>
      <c r="P224" s="35">
        <v>1200</v>
      </c>
      <c r="Q224" s="35">
        <v>0</v>
      </c>
      <c r="R224" s="35">
        <v>0</v>
      </c>
      <c r="S224" s="32"/>
      <c r="T224" s="32"/>
      <c r="U224" s="34" t="s">
        <v>58</v>
      </c>
      <c r="V224" s="36">
        <v>0</v>
      </c>
      <c r="W224" s="35">
        <v>0</v>
      </c>
      <c r="X224" s="35">
        <v>563.20867470674295</v>
      </c>
      <c r="Y224" s="35">
        <v>626.00315052581084</v>
      </c>
    </row>
    <row r="225" spans="1:26" s="39" customFormat="1" ht="12.6" thickBot="1" x14ac:dyDescent="0.3">
      <c r="A225" s="114">
        <v>72</v>
      </c>
      <c r="B225" s="114">
        <v>72</v>
      </c>
      <c r="C225" s="114">
        <v>71</v>
      </c>
      <c r="D225" s="114">
        <v>72</v>
      </c>
      <c r="E225" s="31"/>
      <c r="F225" s="11"/>
      <c r="G225" s="12"/>
      <c r="H225" s="13"/>
      <c r="I225" s="13"/>
      <c r="J225" s="13"/>
      <c r="K225" s="12"/>
      <c r="L225" s="12"/>
      <c r="N225" s="31"/>
      <c r="O225" s="51"/>
      <c r="P225" s="52"/>
      <c r="Q225" s="52"/>
      <c r="R225" s="52"/>
      <c r="U225" s="31"/>
      <c r="V225" s="51"/>
      <c r="W225" s="52"/>
      <c r="X225" s="52"/>
      <c r="Y225" s="52"/>
    </row>
    <row r="226" spans="1:26" s="39" customFormat="1" ht="12.6" thickBot="1" x14ac:dyDescent="0.3">
      <c r="A226" s="153">
        <v>59</v>
      </c>
      <c r="B226" s="153">
        <v>59</v>
      </c>
      <c r="C226" s="114">
        <v>72</v>
      </c>
      <c r="D226" s="153">
        <v>59</v>
      </c>
      <c r="E226" s="53" t="s">
        <v>93</v>
      </c>
      <c r="F226" s="54">
        <v>437.52225287472481</v>
      </c>
      <c r="G226" s="55">
        <v>797.84717072669514</v>
      </c>
      <c r="H226" s="56">
        <v>577.49116603515859</v>
      </c>
      <c r="I226" s="56">
        <v>461.94212161985945</v>
      </c>
      <c r="J226" s="56">
        <v>69.461402130973511</v>
      </c>
      <c r="K226" s="55">
        <v>517.6173516759211</v>
      </c>
      <c r="L226" s="55">
        <v>551.28748376091914</v>
      </c>
      <c r="N226" s="53" t="s">
        <v>93</v>
      </c>
      <c r="O226" s="54">
        <v>517.4335536155337</v>
      </c>
      <c r="P226" s="55">
        <v>526.7688118282706</v>
      </c>
      <c r="Q226" s="55">
        <v>334.29405438749797</v>
      </c>
      <c r="R226" s="55">
        <v>619.81613963020141</v>
      </c>
      <c r="U226" s="53" t="s">
        <v>93</v>
      </c>
      <c r="V226" s="54">
        <v>1516.5098074558725</v>
      </c>
      <c r="W226" s="55">
        <v>3278.8142262405895</v>
      </c>
      <c r="X226" s="55">
        <v>407.82917897769374</v>
      </c>
      <c r="Y226" s="55">
        <v>432.07701390740061</v>
      </c>
    </row>
    <row r="227" spans="1:26" x14ac:dyDescent="0.2">
      <c r="E227" s="58" t="s">
        <v>125</v>
      </c>
      <c r="L227" s="59"/>
      <c r="M227" s="39"/>
      <c r="N227" s="58" t="s">
        <v>125</v>
      </c>
      <c r="O227" s="60"/>
      <c r="R227" s="59"/>
      <c r="S227" s="39"/>
      <c r="T227" s="39"/>
      <c r="U227" s="58" t="s">
        <v>125</v>
      </c>
      <c r="V227" s="60"/>
    </row>
    <row r="228" spans="1:26" s="39" customFormat="1" x14ac:dyDescent="0.2"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6" ht="12" x14ac:dyDescent="0.25">
      <c r="E229" s="160"/>
      <c r="F229" s="69"/>
      <c r="G229" s="23"/>
      <c r="H229" s="23"/>
      <c r="I229" s="23"/>
      <c r="J229" s="23"/>
      <c r="K229" s="23"/>
      <c r="L229" s="23"/>
      <c r="M229" s="23"/>
      <c r="N229" s="160"/>
      <c r="O229" s="23"/>
      <c r="P229" s="23"/>
      <c r="Q229" s="23"/>
      <c r="R229" s="23"/>
      <c r="S229" s="23"/>
      <c r="T229" s="23"/>
      <c r="U229" s="160"/>
      <c r="V229" s="23"/>
      <c r="W229" s="23"/>
      <c r="X229" s="23"/>
      <c r="Y229" s="23"/>
      <c r="Z229" s="39"/>
    </row>
    <row r="230" spans="1:26" x14ac:dyDescent="0.2">
      <c r="A230" s="114" t="s">
        <v>111</v>
      </c>
      <c r="B230" s="114" t="s">
        <v>110</v>
      </c>
      <c r="C230" s="114" t="s">
        <v>109</v>
      </c>
      <c r="D230" s="114" t="s">
        <v>108</v>
      </c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" x14ac:dyDescent="0.25">
      <c r="A231" s="153">
        <v>48</v>
      </c>
      <c r="B231" s="153">
        <v>12</v>
      </c>
      <c r="C231" s="153">
        <v>1</v>
      </c>
      <c r="D231" s="153">
        <v>46</v>
      </c>
    </row>
    <row r="232" spans="1:26" x14ac:dyDescent="0.2">
      <c r="A232" s="114">
        <v>11</v>
      </c>
      <c r="B232" s="114">
        <v>11</v>
      </c>
      <c r="C232" s="114">
        <v>2</v>
      </c>
      <c r="D232" s="114">
        <v>11</v>
      </c>
    </row>
    <row r="233" spans="1:26" x14ac:dyDescent="0.2">
      <c r="A233" s="114">
        <v>60</v>
      </c>
      <c r="B233" s="114">
        <v>60</v>
      </c>
      <c r="C233" s="114">
        <v>3</v>
      </c>
      <c r="D233" s="114">
        <v>60</v>
      </c>
    </row>
    <row r="234" spans="1:26" ht="12" x14ac:dyDescent="0.25">
      <c r="A234" s="153">
        <v>56</v>
      </c>
      <c r="B234" s="153">
        <v>48</v>
      </c>
      <c r="C234" s="153">
        <v>4</v>
      </c>
      <c r="D234" s="153">
        <v>47</v>
      </c>
    </row>
    <row r="235" spans="1:26" x14ac:dyDescent="0.2">
      <c r="A235" s="114">
        <v>7</v>
      </c>
      <c r="B235" s="114">
        <v>45</v>
      </c>
      <c r="C235" s="114">
        <v>5</v>
      </c>
      <c r="D235" s="114">
        <v>7</v>
      </c>
    </row>
    <row r="236" spans="1:26" x14ac:dyDescent="0.2">
      <c r="A236" s="114">
        <v>18</v>
      </c>
      <c r="B236" s="114">
        <v>46</v>
      </c>
      <c r="C236" s="114">
        <v>6</v>
      </c>
      <c r="D236" s="114">
        <v>18</v>
      </c>
    </row>
    <row r="237" spans="1:26" x14ac:dyDescent="0.2">
      <c r="A237" s="114">
        <v>37</v>
      </c>
      <c r="B237" s="114">
        <v>47</v>
      </c>
      <c r="C237" s="114">
        <v>7</v>
      </c>
      <c r="D237" s="114">
        <v>37</v>
      </c>
    </row>
    <row r="238" spans="1:26" x14ac:dyDescent="0.2">
      <c r="A238" s="114">
        <v>61</v>
      </c>
      <c r="B238" s="114">
        <v>61</v>
      </c>
      <c r="C238" s="114">
        <v>8</v>
      </c>
      <c r="D238" s="114">
        <v>61</v>
      </c>
    </row>
    <row r="239" spans="1:26" ht="12" x14ac:dyDescent="0.25">
      <c r="A239" s="153">
        <v>50</v>
      </c>
      <c r="B239" s="153">
        <v>20</v>
      </c>
      <c r="C239" s="153">
        <v>9</v>
      </c>
      <c r="D239" s="153">
        <v>48</v>
      </c>
    </row>
    <row r="240" spans="1:26" x14ac:dyDescent="0.2">
      <c r="A240" s="114">
        <v>1</v>
      </c>
      <c r="B240" s="114">
        <v>17</v>
      </c>
      <c r="C240" s="114">
        <v>10</v>
      </c>
      <c r="D240" s="114">
        <v>1</v>
      </c>
    </row>
    <row r="241" spans="1:4" x14ac:dyDescent="0.2">
      <c r="A241" s="114">
        <v>17</v>
      </c>
      <c r="B241" s="114">
        <v>18</v>
      </c>
      <c r="C241" s="114">
        <v>11</v>
      </c>
      <c r="D241" s="114">
        <v>17</v>
      </c>
    </row>
    <row r="242" spans="1:4" x14ac:dyDescent="0.2">
      <c r="A242" s="114">
        <v>23</v>
      </c>
      <c r="B242" s="114">
        <v>19</v>
      </c>
      <c r="C242" s="114">
        <v>12</v>
      </c>
      <c r="D242" s="114">
        <v>23</v>
      </c>
    </row>
    <row r="243" spans="1:4" x14ac:dyDescent="0.2">
      <c r="A243" s="114">
        <v>62</v>
      </c>
      <c r="B243" s="114">
        <v>62</v>
      </c>
      <c r="C243" s="114">
        <v>13</v>
      </c>
      <c r="D243" s="114">
        <v>62</v>
      </c>
    </row>
    <row r="244" spans="1:4" ht="12" x14ac:dyDescent="0.25">
      <c r="A244" s="153">
        <v>51</v>
      </c>
      <c r="B244" s="153">
        <v>25</v>
      </c>
      <c r="C244" s="153">
        <v>14</v>
      </c>
      <c r="D244" s="153">
        <v>49</v>
      </c>
    </row>
    <row r="245" spans="1:4" x14ac:dyDescent="0.2">
      <c r="A245" s="114">
        <v>5</v>
      </c>
      <c r="B245" s="114">
        <v>21</v>
      </c>
      <c r="C245" s="114">
        <v>15</v>
      </c>
      <c r="D245" s="114">
        <v>5</v>
      </c>
    </row>
    <row r="246" spans="1:4" x14ac:dyDescent="0.2">
      <c r="A246" s="114">
        <v>22</v>
      </c>
      <c r="B246" s="114">
        <v>22</v>
      </c>
      <c r="C246" s="114">
        <v>16</v>
      </c>
      <c r="D246" s="114">
        <v>22</v>
      </c>
    </row>
    <row r="247" spans="1:4" x14ac:dyDescent="0.2">
      <c r="A247" s="114">
        <v>25</v>
      </c>
      <c r="B247" s="114">
        <v>23</v>
      </c>
      <c r="C247" s="114">
        <v>17</v>
      </c>
      <c r="D247" s="114">
        <v>25</v>
      </c>
    </row>
    <row r="248" spans="1:4" x14ac:dyDescent="0.2">
      <c r="A248" s="114">
        <v>44</v>
      </c>
      <c r="B248" s="114">
        <v>24</v>
      </c>
      <c r="C248" s="114">
        <v>18</v>
      </c>
      <c r="D248" s="114">
        <v>44</v>
      </c>
    </row>
    <row r="249" spans="1:4" x14ac:dyDescent="0.2">
      <c r="A249" s="114">
        <v>63</v>
      </c>
      <c r="B249" s="114">
        <v>63</v>
      </c>
      <c r="C249" s="114">
        <v>19</v>
      </c>
      <c r="D249" s="114">
        <v>63</v>
      </c>
    </row>
    <row r="250" spans="1:4" ht="12" x14ac:dyDescent="0.25">
      <c r="A250" s="153">
        <v>52</v>
      </c>
      <c r="B250" s="153">
        <v>29</v>
      </c>
      <c r="C250" s="153">
        <v>20</v>
      </c>
      <c r="D250" s="153">
        <v>50</v>
      </c>
    </row>
    <row r="251" spans="1:4" x14ac:dyDescent="0.2">
      <c r="A251" s="114">
        <v>2</v>
      </c>
      <c r="B251" s="114">
        <v>26</v>
      </c>
      <c r="C251" s="114">
        <v>21</v>
      </c>
      <c r="D251" s="114">
        <v>2</v>
      </c>
    </row>
    <row r="252" spans="1:4" x14ac:dyDescent="0.2">
      <c r="A252" s="114">
        <v>16</v>
      </c>
      <c r="B252" s="114">
        <v>27</v>
      </c>
      <c r="C252" s="114">
        <v>22</v>
      </c>
      <c r="D252" s="114">
        <v>16</v>
      </c>
    </row>
    <row r="253" spans="1:4" x14ac:dyDescent="0.2">
      <c r="A253" s="114">
        <v>30</v>
      </c>
      <c r="B253" s="114">
        <v>28</v>
      </c>
      <c r="C253" s="114">
        <v>23</v>
      </c>
      <c r="D253" s="114">
        <v>30</v>
      </c>
    </row>
    <row r="254" spans="1:4" x14ac:dyDescent="0.2">
      <c r="A254" s="114">
        <v>64</v>
      </c>
      <c r="B254" s="114">
        <v>64</v>
      </c>
      <c r="C254" s="114">
        <v>24</v>
      </c>
      <c r="D254" s="114">
        <v>64</v>
      </c>
    </row>
    <row r="255" spans="1:4" ht="12" x14ac:dyDescent="0.25">
      <c r="A255" s="153">
        <v>57</v>
      </c>
      <c r="B255" s="153">
        <v>53</v>
      </c>
      <c r="C255" s="153">
        <v>25</v>
      </c>
      <c r="D255" s="153">
        <v>51</v>
      </c>
    </row>
    <row r="256" spans="1:4" x14ac:dyDescent="0.2">
      <c r="A256" s="114">
        <v>19</v>
      </c>
      <c r="B256" s="114">
        <v>49</v>
      </c>
      <c r="C256" s="114">
        <v>26</v>
      </c>
      <c r="D256" s="114">
        <v>19</v>
      </c>
    </row>
    <row r="257" spans="1:4" x14ac:dyDescent="0.2">
      <c r="A257" s="114">
        <v>24</v>
      </c>
      <c r="B257" s="114">
        <v>50</v>
      </c>
      <c r="C257" s="114">
        <v>27</v>
      </c>
      <c r="D257" s="114">
        <v>24</v>
      </c>
    </row>
    <row r="258" spans="1:4" x14ac:dyDescent="0.2">
      <c r="A258" s="114">
        <v>26</v>
      </c>
      <c r="B258" s="114">
        <v>51</v>
      </c>
      <c r="C258" s="114">
        <v>28</v>
      </c>
      <c r="D258" s="114">
        <v>26</v>
      </c>
    </row>
    <row r="259" spans="1:4" x14ac:dyDescent="0.2">
      <c r="A259" s="114">
        <v>43</v>
      </c>
      <c r="B259" s="114">
        <v>52</v>
      </c>
      <c r="C259" s="114">
        <v>29</v>
      </c>
      <c r="D259" s="114">
        <v>43</v>
      </c>
    </row>
    <row r="260" spans="1:4" x14ac:dyDescent="0.2">
      <c r="A260" s="114">
        <v>65</v>
      </c>
      <c r="B260" s="114">
        <v>65</v>
      </c>
      <c r="C260" s="114">
        <v>30</v>
      </c>
      <c r="D260" s="114">
        <v>65</v>
      </c>
    </row>
    <row r="261" spans="1:4" ht="12" x14ac:dyDescent="0.25">
      <c r="A261" s="153">
        <v>46</v>
      </c>
      <c r="B261" s="153">
        <v>7</v>
      </c>
      <c r="C261" s="153">
        <v>31</v>
      </c>
      <c r="D261" s="153">
        <v>52</v>
      </c>
    </row>
    <row r="262" spans="1:4" x14ac:dyDescent="0.2">
      <c r="A262" s="114">
        <v>13</v>
      </c>
      <c r="B262" s="114">
        <v>1</v>
      </c>
      <c r="C262" s="114">
        <v>32</v>
      </c>
      <c r="D262" s="114">
        <v>13</v>
      </c>
    </row>
    <row r="263" spans="1:4" x14ac:dyDescent="0.2">
      <c r="A263" s="114">
        <v>15</v>
      </c>
      <c r="B263" s="114">
        <v>2</v>
      </c>
      <c r="C263" s="114">
        <v>33</v>
      </c>
      <c r="D263" s="114">
        <v>15</v>
      </c>
    </row>
    <row r="264" spans="1:4" x14ac:dyDescent="0.2">
      <c r="A264" s="114">
        <v>27</v>
      </c>
      <c r="B264" s="114">
        <v>3</v>
      </c>
      <c r="C264" s="114">
        <v>34</v>
      </c>
      <c r="D264" s="114">
        <v>27</v>
      </c>
    </row>
    <row r="265" spans="1:4" x14ac:dyDescent="0.2">
      <c r="A265" s="114">
        <v>31</v>
      </c>
      <c r="B265" s="114">
        <v>4</v>
      </c>
      <c r="C265" s="114">
        <v>35</v>
      </c>
      <c r="D265" s="114">
        <v>31</v>
      </c>
    </row>
    <row r="266" spans="1:4" x14ac:dyDescent="0.2">
      <c r="A266" s="114">
        <v>32</v>
      </c>
      <c r="B266" s="114">
        <v>5</v>
      </c>
      <c r="C266" s="114">
        <v>36</v>
      </c>
      <c r="D266" s="114">
        <v>32</v>
      </c>
    </row>
    <row r="267" spans="1:4" x14ac:dyDescent="0.2">
      <c r="A267" s="114">
        <v>40</v>
      </c>
      <c r="B267" s="114">
        <v>6</v>
      </c>
      <c r="C267" s="114">
        <v>37</v>
      </c>
      <c r="D267" s="114">
        <v>40</v>
      </c>
    </row>
    <row r="268" spans="1:4" x14ac:dyDescent="0.2">
      <c r="A268" s="114">
        <v>66</v>
      </c>
      <c r="B268" s="114">
        <v>66</v>
      </c>
      <c r="C268" s="114">
        <v>38</v>
      </c>
      <c r="D268" s="114">
        <v>66</v>
      </c>
    </row>
    <row r="269" spans="1:4" ht="12" x14ac:dyDescent="0.25">
      <c r="A269" s="153">
        <v>53</v>
      </c>
      <c r="B269" s="153">
        <v>35</v>
      </c>
      <c r="C269" s="153">
        <v>39</v>
      </c>
      <c r="D269" s="153">
        <v>53</v>
      </c>
    </row>
    <row r="270" spans="1:4" x14ac:dyDescent="0.2">
      <c r="A270" s="114">
        <v>8</v>
      </c>
      <c r="B270" s="114">
        <v>30</v>
      </c>
      <c r="C270" s="114">
        <v>40</v>
      </c>
      <c r="D270" s="114">
        <v>8</v>
      </c>
    </row>
    <row r="271" spans="1:4" x14ac:dyDescent="0.2">
      <c r="A271" s="114">
        <v>9</v>
      </c>
      <c r="B271" s="114">
        <v>31</v>
      </c>
      <c r="C271" s="114">
        <v>41</v>
      </c>
      <c r="D271" s="114">
        <v>9</v>
      </c>
    </row>
    <row r="272" spans="1:4" x14ac:dyDescent="0.2">
      <c r="A272" s="114">
        <v>28</v>
      </c>
      <c r="B272" s="114">
        <v>32</v>
      </c>
      <c r="C272" s="114">
        <v>42</v>
      </c>
      <c r="D272" s="114">
        <v>28</v>
      </c>
    </row>
    <row r="273" spans="1:4" x14ac:dyDescent="0.2">
      <c r="A273" s="114">
        <v>34</v>
      </c>
      <c r="B273" s="114">
        <v>33</v>
      </c>
      <c r="C273" s="114">
        <v>43</v>
      </c>
      <c r="D273" s="114">
        <v>34</v>
      </c>
    </row>
    <row r="274" spans="1:4" x14ac:dyDescent="0.2">
      <c r="A274" s="114">
        <v>35</v>
      </c>
      <c r="B274" s="114">
        <v>34</v>
      </c>
      <c r="C274" s="114">
        <v>44</v>
      </c>
      <c r="D274" s="114">
        <v>35</v>
      </c>
    </row>
    <row r="275" spans="1:4" x14ac:dyDescent="0.2">
      <c r="A275" s="114">
        <v>67</v>
      </c>
      <c r="B275" s="114">
        <v>67</v>
      </c>
      <c r="C275" s="114">
        <v>45</v>
      </c>
      <c r="D275" s="114">
        <v>67</v>
      </c>
    </row>
    <row r="276" spans="1:4" ht="12" x14ac:dyDescent="0.25">
      <c r="A276" s="153">
        <v>49</v>
      </c>
      <c r="B276" s="153">
        <v>16</v>
      </c>
      <c r="C276" s="153">
        <v>46</v>
      </c>
      <c r="D276" s="153">
        <v>54</v>
      </c>
    </row>
    <row r="277" spans="1:4" x14ac:dyDescent="0.2">
      <c r="A277" s="114">
        <v>4</v>
      </c>
      <c r="B277" s="114">
        <v>13</v>
      </c>
      <c r="C277" s="114">
        <v>47</v>
      </c>
      <c r="D277" s="114">
        <v>4</v>
      </c>
    </row>
    <row r="278" spans="1:4" x14ac:dyDescent="0.2">
      <c r="A278" s="114">
        <v>14</v>
      </c>
      <c r="B278" s="114">
        <v>14</v>
      </c>
      <c r="C278" s="114">
        <v>48</v>
      </c>
      <c r="D278" s="114">
        <v>14</v>
      </c>
    </row>
    <row r="279" spans="1:4" x14ac:dyDescent="0.2">
      <c r="A279" s="114">
        <v>36</v>
      </c>
      <c r="B279" s="114">
        <v>15</v>
      </c>
      <c r="C279" s="114">
        <v>49</v>
      </c>
      <c r="D279" s="114">
        <v>36</v>
      </c>
    </row>
    <row r="280" spans="1:4" x14ac:dyDescent="0.2">
      <c r="A280" s="114">
        <v>68</v>
      </c>
      <c r="B280" s="114">
        <v>68</v>
      </c>
      <c r="C280" s="114">
        <v>50</v>
      </c>
      <c r="D280" s="114">
        <v>68</v>
      </c>
    </row>
    <row r="281" spans="1:4" ht="12" x14ac:dyDescent="0.25">
      <c r="A281" s="153">
        <v>55</v>
      </c>
      <c r="B281" s="153">
        <v>44</v>
      </c>
      <c r="C281" s="153">
        <v>51</v>
      </c>
      <c r="D281" s="153">
        <v>55</v>
      </c>
    </row>
    <row r="282" spans="1:4" x14ac:dyDescent="0.2">
      <c r="A282" s="114">
        <v>20</v>
      </c>
      <c r="B282" s="114">
        <v>40</v>
      </c>
      <c r="C282" s="114">
        <v>52</v>
      </c>
      <c r="D282" s="114">
        <v>20</v>
      </c>
    </row>
    <row r="283" spans="1:4" x14ac:dyDescent="0.2">
      <c r="A283" s="114">
        <v>29</v>
      </c>
      <c r="B283" s="114">
        <v>41</v>
      </c>
      <c r="C283" s="114">
        <v>53</v>
      </c>
      <c r="D283" s="114">
        <v>29</v>
      </c>
    </row>
    <row r="284" spans="1:4" x14ac:dyDescent="0.2">
      <c r="A284" s="114">
        <v>39</v>
      </c>
      <c r="B284" s="114">
        <v>42</v>
      </c>
      <c r="C284" s="114">
        <v>54</v>
      </c>
      <c r="D284" s="114">
        <v>39</v>
      </c>
    </row>
    <row r="285" spans="1:4" x14ac:dyDescent="0.2">
      <c r="A285" s="114">
        <v>45</v>
      </c>
      <c r="B285" s="114">
        <v>43</v>
      </c>
      <c r="C285" s="114">
        <v>55</v>
      </c>
      <c r="D285" s="114">
        <v>45</v>
      </c>
    </row>
    <row r="286" spans="1:4" x14ac:dyDescent="0.2">
      <c r="A286" s="114">
        <v>69</v>
      </c>
      <c r="B286" s="114">
        <v>69</v>
      </c>
      <c r="C286" s="114">
        <v>56</v>
      </c>
      <c r="D286" s="114">
        <v>69</v>
      </c>
    </row>
    <row r="287" spans="1:4" ht="12" x14ac:dyDescent="0.25">
      <c r="A287" s="153">
        <v>58</v>
      </c>
      <c r="B287" s="153">
        <v>58</v>
      </c>
      <c r="C287" s="153">
        <v>57</v>
      </c>
      <c r="D287" s="153">
        <v>56</v>
      </c>
    </row>
    <row r="288" spans="1:4" x14ac:dyDescent="0.2">
      <c r="A288" s="114">
        <v>3</v>
      </c>
      <c r="B288" s="114">
        <v>54</v>
      </c>
      <c r="C288" s="114">
        <v>58</v>
      </c>
      <c r="D288" s="114">
        <v>3</v>
      </c>
    </row>
    <row r="289" spans="1:23" x14ac:dyDescent="0.2">
      <c r="A289" s="114">
        <v>21</v>
      </c>
      <c r="B289" s="114">
        <v>55</v>
      </c>
      <c r="C289" s="114">
        <v>59</v>
      </c>
      <c r="D289" s="114">
        <v>21</v>
      </c>
    </row>
    <row r="290" spans="1:23" x14ac:dyDescent="0.2">
      <c r="A290" s="114">
        <v>33</v>
      </c>
      <c r="B290" s="114">
        <v>56</v>
      </c>
      <c r="C290" s="114">
        <v>60</v>
      </c>
      <c r="D290" s="114">
        <v>33</v>
      </c>
    </row>
    <row r="291" spans="1:23" x14ac:dyDescent="0.2">
      <c r="A291" s="114">
        <v>41</v>
      </c>
      <c r="B291" s="114">
        <v>57</v>
      </c>
      <c r="C291" s="114">
        <v>61</v>
      </c>
      <c r="D291" s="114">
        <v>41</v>
      </c>
    </row>
    <row r="292" spans="1:23" x14ac:dyDescent="0.2">
      <c r="A292" s="114">
        <v>70</v>
      </c>
      <c r="B292" s="114">
        <v>70</v>
      </c>
      <c r="C292" s="114">
        <v>62</v>
      </c>
      <c r="D292" s="114">
        <v>70</v>
      </c>
    </row>
    <row r="293" spans="1:23" ht="12" x14ac:dyDescent="0.25">
      <c r="A293" s="153">
        <v>54</v>
      </c>
      <c r="B293" s="153">
        <v>39</v>
      </c>
      <c r="C293" s="153">
        <v>63</v>
      </c>
      <c r="D293" s="153">
        <v>57</v>
      </c>
    </row>
    <row r="294" spans="1:23" x14ac:dyDescent="0.2">
      <c r="A294" s="114">
        <v>10</v>
      </c>
      <c r="B294" s="114">
        <v>36</v>
      </c>
      <c r="C294" s="114">
        <v>64</v>
      </c>
      <c r="D294" s="114">
        <v>10</v>
      </c>
    </row>
    <row r="295" spans="1:23" x14ac:dyDescent="0.2">
      <c r="A295" s="114">
        <v>12</v>
      </c>
      <c r="B295" s="114">
        <v>37</v>
      </c>
      <c r="C295" s="114">
        <v>65</v>
      </c>
      <c r="D295" s="114">
        <v>12</v>
      </c>
    </row>
    <row r="296" spans="1:23" x14ac:dyDescent="0.2">
      <c r="A296" s="114">
        <v>42</v>
      </c>
      <c r="B296" s="114">
        <v>38</v>
      </c>
      <c r="C296" s="114">
        <v>66</v>
      </c>
      <c r="D296" s="114">
        <v>42</v>
      </c>
    </row>
    <row r="297" spans="1:23" x14ac:dyDescent="0.2">
      <c r="A297" s="114">
        <v>71</v>
      </c>
      <c r="B297" s="114">
        <v>71</v>
      </c>
      <c r="C297" s="114">
        <v>67</v>
      </c>
      <c r="D297" s="114">
        <v>71</v>
      </c>
    </row>
    <row r="298" spans="1:23" ht="12" x14ac:dyDescent="0.25">
      <c r="A298" s="153">
        <v>47</v>
      </c>
      <c r="B298" s="153">
        <v>10</v>
      </c>
      <c r="C298" s="153">
        <v>68</v>
      </c>
      <c r="D298" s="153">
        <v>58</v>
      </c>
    </row>
    <row r="299" spans="1:23" x14ac:dyDescent="0.2">
      <c r="A299" s="114">
        <v>6</v>
      </c>
      <c r="B299" s="114">
        <v>8</v>
      </c>
      <c r="C299" s="114">
        <v>69</v>
      </c>
      <c r="D299" s="114">
        <v>6</v>
      </c>
    </row>
    <row r="300" spans="1:23" x14ac:dyDescent="0.2">
      <c r="A300" s="114">
        <v>38</v>
      </c>
      <c r="B300" s="114">
        <v>9</v>
      </c>
      <c r="C300" s="114">
        <v>70</v>
      </c>
      <c r="D300" s="114">
        <v>38</v>
      </c>
    </row>
    <row r="301" spans="1:23" x14ac:dyDescent="0.2">
      <c r="A301" s="114">
        <v>72</v>
      </c>
      <c r="B301" s="114">
        <v>72</v>
      </c>
      <c r="C301" s="114">
        <v>71</v>
      </c>
      <c r="D301" s="114">
        <v>72</v>
      </c>
    </row>
    <row r="302" spans="1:23" ht="12" x14ac:dyDescent="0.25">
      <c r="A302" s="153">
        <v>59</v>
      </c>
      <c r="B302" s="153">
        <v>59</v>
      </c>
      <c r="C302" s="114">
        <v>72</v>
      </c>
      <c r="D302" s="153">
        <v>59</v>
      </c>
      <c r="L302" s="39"/>
      <c r="M302" s="39"/>
      <c r="N302" s="39"/>
      <c r="O302" s="39"/>
      <c r="P302" s="39"/>
      <c r="Q302" s="39"/>
      <c r="R302" s="39"/>
    </row>
    <row r="303" spans="1:23" x14ac:dyDescent="0.2">
      <c r="E303" s="58"/>
      <c r="L303" s="39"/>
      <c r="M303" s="39"/>
      <c r="N303" s="77"/>
      <c r="O303" s="39"/>
      <c r="P303" s="39"/>
      <c r="Q303" s="39"/>
      <c r="R303" s="39"/>
      <c r="S303" s="39"/>
      <c r="T303" s="39"/>
      <c r="U303" s="77"/>
      <c r="V303" s="39"/>
      <c r="W303" s="39"/>
    </row>
    <row r="304" spans="1:23" x14ac:dyDescent="0.2">
      <c r="L304" s="39"/>
      <c r="M304" s="39"/>
      <c r="N304" s="39"/>
      <c r="O304" s="39"/>
      <c r="P304" s="39"/>
      <c r="Q304" s="39"/>
      <c r="R304" s="39"/>
    </row>
    <row r="305" spans="1:12" ht="12.6" thickBot="1" x14ac:dyDescent="0.3">
      <c r="E305" s="61" t="s">
        <v>165</v>
      </c>
    </row>
    <row r="306" spans="1:12" ht="13.5" customHeight="1" x14ac:dyDescent="0.2">
      <c r="D306" s="161"/>
      <c r="E306" s="172"/>
      <c r="F306" s="317" t="s">
        <v>117</v>
      </c>
      <c r="G306" s="318"/>
      <c r="H306" s="318"/>
      <c r="I306" s="318"/>
      <c r="J306" s="318"/>
      <c r="K306" s="318"/>
      <c r="L306" s="319"/>
    </row>
    <row r="307" spans="1:12" ht="24.75" customHeight="1" thickBot="1" x14ac:dyDescent="0.3">
      <c r="D307" s="162"/>
      <c r="E307" s="173"/>
      <c r="F307" s="320" t="s">
        <v>115</v>
      </c>
      <c r="G307" s="321"/>
      <c r="H307" s="324" t="s">
        <v>114</v>
      </c>
      <c r="I307" s="325"/>
      <c r="J307" s="321"/>
      <c r="K307" s="324" t="s">
        <v>113</v>
      </c>
      <c r="L307" s="326"/>
    </row>
    <row r="308" spans="1:12" ht="12.6" thickBot="1" x14ac:dyDescent="0.25">
      <c r="A308" s="18" t="s">
        <v>111</v>
      </c>
      <c r="B308" s="18" t="s">
        <v>110</v>
      </c>
      <c r="C308" s="18" t="s">
        <v>109</v>
      </c>
      <c r="D308" s="162" t="s">
        <v>108</v>
      </c>
      <c r="E308" s="174" t="s">
        <v>107</v>
      </c>
      <c r="F308" s="63" t="s">
        <v>112</v>
      </c>
      <c r="G308" s="64" t="s">
        <v>13</v>
      </c>
      <c r="H308" s="65" t="s">
        <v>112</v>
      </c>
      <c r="I308" s="65"/>
      <c r="J308" s="65" t="s">
        <v>13</v>
      </c>
      <c r="K308" s="65" t="s">
        <v>112</v>
      </c>
      <c r="L308" s="65" t="s">
        <v>13</v>
      </c>
    </row>
    <row r="309" spans="1:12" ht="12" x14ac:dyDescent="0.25">
      <c r="A309" s="18">
        <v>48</v>
      </c>
      <c r="B309" s="18">
        <v>12</v>
      </c>
      <c r="C309" s="18">
        <v>1</v>
      </c>
      <c r="D309" s="162">
        <v>46</v>
      </c>
      <c r="E309" s="31" t="s">
        <v>106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66">
        <v>0</v>
      </c>
    </row>
    <row r="310" spans="1:12" x14ac:dyDescent="0.2">
      <c r="A310" s="18">
        <v>11</v>
      </c>
      <c r="B310" s="18">
        <v>11</v>
      </c>
      <c r="C310" s="18">
        <v>2</v>
      </c>
      <c r="D310" s="162">
        <v>11</v>
      </c>
      <c r="E310" s="34" t="s">
        <v>14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</row>
    <row r="311" spans="1:12" ht="12" x14ac:dyDescent="0.25">
      <c r="A311" s="18">
        <v>60</v>
      </c>
      <c r="B311" s="18">
        <v>60</v>
      </c>
      <c r="C311" s="18">
        <v>3</v>
      </c>
      <c r="D311" s="162">
        <v>60</v>
      </c>
      <c r="E311" s="38"/>
      <c r="F311" s="3"/>
      <c r="G311" s="3"/>
      <c r="H311" s="3"/>
      <c r="I311" s="3"/>
      <c r="J311" s="3"/>
      <c r="K311" s="3"/>
      <c r="L311" s="16"/>
    </row>
    <row r="312" spans="1:12" ht="12" x14ac:dyDescent="0.25">
      <c r="A312" s="18">
        <v>56</v>
      </c>
      <c r="B312" s="18">
        <v>48</v>
      </c>
      <c r="C312" s="18">
        <v>4</v>
      </c>
      <c r="D312" s="162">
        <v>47</v>
      </c>
      <c r="E312" s="41" t="s">
        <v>105</v>
      </c>
      <c r="F312" s="4">
        <v>0</v>
      </c>
      <c r="G312" s="5">
        <v>0</v>
      </c>
      <c r="H312" s="6">
        <v>0</v>
      </c>
      <c r="I312" s="6">
        <v>0</v>
      </c>
      <c r="J312" s="6">
        <v>0</v>
      </c>
      <c r="K312" s="5">
        <v>0</v>
      </c>
      <c r="L312" s="17">
        <v>0</v>
      </c>
    </row>
    <row r="313" spans="1:12" x14ac:dyDescent="0.2">
      <c r="A313" s="18">
        <v>7</v>
      </c>
      <c r="B313" s="18">
        <v>45</v>
      </c>
      <c r="C313" s="18">
        <v>5</v>
      </c>
      <c r="D313" s="162">
        <v>7</v>
      </c>
      <c r="E313" s="34" t="s">
        <v>15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</row>
    <row r="314" spans="1:12" x14ac:dyDescent="0.2">
      <c r="A314" s="18">
        <v>18</v>
      </c>
      <c r="B314" s="18">
        <v>46</v>
      </c>
      <c r="C314" s="18">
        <v>6</v>
      </c>
      <c r="D314" s="162">
        <v>18</v>
      </c>
      <c r="E314" s="34" t="s">
        <v>16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</row>
    <row r="315" spans="1:12" x14ac:dyDescent="0.2">
      <c r="A315" s="18">
        <v>37</v>
      </c>
      <c r="B315" s="18">
        <v>47</v>
      </c>
      <c r="C315" s="18">
        <v>7</v>
      </c>
      <c r="D315" s="162">
        <v>37</v>
      </c>
      <c r="E315" s="34" t="s">
        <v>17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</row>
    <row r="316" spans="1:12" ht="12" x14ac:dyDescent="0.25">
      <c r="A316" s="18">
        <v>61</v>
      </c>
      <c r="B316" s="18">
        <v>61</v>
      </c>
      <c r="C316" s="18">
        <v>8</v>
      </c>
      <c r="D316" s="162">
        <v>61</v>
      </c>
      <c r="E316" s="38"/>
      <c r="F316" s="7"/>
      <c r="G316" s="35"/>
      <c r="H316" s="43"/>
      <c r="I316" s="43"/>
      <c r="J316" s="3"/>
      <c r="K316" s="3"/>
      <c r="L316" s="45"/>
    </row>
    <row r="317" spans="1:12" ht="12" x14ac:dyDescent="0.25">
      <c r="A317" s="18">
        <v>50</v>
      </c>
      <c r="B317" s="18">
        <v>20</v>
      </c>
      <c r="C317" s="18">
        <v>9</v>
      </c>
      <c r="D317" s="162">
        <v>48</v>
      </c>
      <c r="E317" s="41" t="s">
        <v>104</v>
      </c>
      <c r="F317" s="4">
        <v>0</v>
      </c>
      <c r="G317" s="5">
        <v>0</v>
      </c>
      <c r="H317" s="6">
        <v>0</v>
      </c>
      <c r="I317" s="6">
        <v>0</v>
      </c>
      <c r="J317" s="6">
        <v>0</v>
      </c>
      <c r="K317" s="5">
        <v>0</v>
      </c>
      <c r="L317" s="17">
        <v>0</v>
      </c>
    </row>
    <row r="318" spans="1:12" x14ac:dyDescent="0.2">
      <c r="A318" s="18">
        <v>1</v>
      </c>
      <c r="B318" s="18">
        <v>17</v>
      </c>
      <c r="C318" s="18">
        <v>10</v>
      </c>
      <c r="D318" s="162">
        <v>1</v>
      </c>
      <c r="E318" s="34" t="s">
        <v>18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</row>
    <row r="319" spans="1:12" x14ac:dyDescent="0.2">
      <c r="A319" s="18">
        <v>17</v>
      </c>
      <c r="B319" s="18">
        <v>18</v>
      </c>
      <c r="C319" s="18">
        <v>11</v>
      </c>
      <c r="D319" s="162">
        <v>17</v>
      </c>
      <c r="E319" s="34" t="s">
        <v>19</v>
      </c>
      <c r="F319" s="35">
        <v>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</row>
    <row r="320" spans="1:12" x14ac:dyDescent="0.2">
      <c r="A320" s="18">
        <v>23</v>
      </c>
      <c r="B320" s="18">
        <v>19</v>
      </c>
      <c r="C320" s="18">
        <v>12</v>
      </c>
      <c r="D320" s="162">
        <v>23</v>
      </c>
      <c r="E320" s="34" t="s">
        <v>20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</row>
    <row r="321" spans="1:12" ht="12" x14ac:dyDescent="0.25">
      <c r="A321" s="18">
        <v>62</v>
      </c>
      <c r="B321" s="18">
        <v>62</v>
      </c>
      <c r="C321" s="18">
        <v>13</v>
      </c>
      <c r="D321" s="162">
        <v>62</v>
      </c>
      <c r="E321" s="38"/>
      <c r="F321" s="7"/>
      <c r="G321" s="3"/>
      <c r="H321" s="8"/>
      <c r="I321" s="8"/>
      <c r="J321" s="3"/>
      <c r="K321" s="3"/>
      <c r="L321" s="45"/>
    </row>
    <row r="322" spans="1:12" ht="12" x14ac:dyDescent="0.25">
      <c r="A322" s="18">
        <v>51</v>
      </c>
      <c r="B322" s="18">
        <v>25</v>
      </c>
      <c r="C322" s="18">
        <v>14</v>
      </c>
      <c r="D322" s="162">
        <v>49</v>
      </c>
      <c r="E322" s="31" t="s">
        <v>103</v>
      </c>
      <c r="F322" s="9">
        <v>0</v>
      </c>
      <c r="G322" s="2">
        <v>0</v>
      </c>
      <c r="H322" s="10">
        <v>0</v>
      </c>
      <c r="I322" s="10">
        <v>0</v>
      </c>
      <c r="J322" s="2">
        <v>0</v>
      </c>
      <c r="K322" s="2">
        <v>0</v>
      </c>
      <c r="L322" s="47">
        <v>0</v>
      </c>
    </row>
    <row r="323" spans="1:12" x14ac:dyDescent="0.2">
      <c r="A323" s="18">
        <v>5</v>
      </c>
      <c r="B323" s="18">
        <v>21</v>
      </c>
      <c r="C323" s="18">
        <v>15</v>
      </c>
      <c r="D323" s="162">
        <v>5</v>
      </c>
      <c r="E323" s="34" t="s">
        <v>21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</row>
    <row r="324" spans="1:12" x14ac:dyDescent="0.2">
      <c r="A324" s="18">
        <v>22</v>
      </c>
      <c r="B324" s="18">
        <v>22</v>
      </c>
      <c r="C324" s="18">
        <v>16</v>
      </c>
      <c r="D324" s="162">
        <v>22</v>
      </c>
      <c r="E324" s="34" t="s">
        <v>22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</row>
    <row r="325" spans="1:12" x14ac:dyDescent="0.2">
      <c r="A325" s="18">
        <v>25</v>
      </c>
      <c r="B325" s="18">
        <v>23</v>
      </c>
      <c r="C325" s="18">
        <v>17</v>
      </c>
      <c r="D325" s="162">
        <v>25</v>
      </c>
      <c r="E325" s="34" t="s">
        <v>23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</row>
    <row r="326" spans="1:12" x14ac:dyDescent="0.2">
      <c r="A326" s="18">
        <v>44</v>
      </c>
      <c r="B326" s="18">
        <v>24</v>
      </c>
      <c r="C326" s="18">
        <v>18</v>
      </c>
      <c r="D326" s="162">
        <v>44</v>
      </c>
      <c r="E326" s="34" t="s">
        <v>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</row>
    <row r="327" spans="1:12" ht="12" x14ac:dyDescent="0.25">
      <c r="A327" s="18">
        <v>63</v>
      </c>
      <c r="B327" s="18">
        <v>63</v>
      </c>
      <c r="C327" s="18">
        <v>19</v>
      </c>
      <c r="D327" s="162">
        <v>63</v>
      </c>
      <c r="E327" s="31"/>
      <c r="F327" s="11"/>
      <c r="G327" s="12"/>
      <c r="H327" s="13"/>
      <c r="I327" s="13"/>
      <c r="J327" s="12"/>
      <c r="K327" s="12"/>
      <c r="L327" s="49"/>
    </row>
    <row r="328" spans="1:12" ht="12" x14ac:dyDescent="0.25">
      <c r="A328" s="18">
        <v>52</v>
      </c>
      <c r="B328" s="18">
        <v>29</v>
      </c>
      <c r="C328" s="18">
        <v>20</v>
      </c>
      <c r="D328" s="162">
        <v>50</v>
      </c>
      <c r="E328" s="41" t="s">
        <v>102</v>
      </c>
      <c r="F328" s="4">
        <v>0</v>
      </c>
      <c r="G328" s="5">
        <v>0</v>
      </c>
      <c r="H328" s="6">
        <v>0</v>
      </c>
      <c r="I328" s="6">
        <v>0</v>
      </c>
      <c r="J328" s="6">
        <v>0</v>
      </c>
      <c r="K328" s="5">
        <v>0</v>
      </c>
      <c r="L328" s="17">
        <v>0</v>
      </c>
    </row>
    <row r="329" spans="1:12" x14ac:dyDescent="0.2">
      <c r="A329" s="18">
        <v>2</v>
      </c>
      <c r="B329" s="18">
        <v>26</v>
      </c>
      <c r="C329" s="18">
        <v>21</v>
      </c>
      <c r="D329" s="162">
        <v>2</v>
      </c>
      <c r="E329" s="34" t="s">
        <v>25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</row>
    <row r="330" spans="1:12" x14ac:dyDescent="0.2">
      <c r="A330" s="18">
        <v>16</v>
      </c>
      <c r="B330" s="18">
        <v>27</v>
      </c>
      <c r="C330" s="18">
        <v>22</v>
      </c>
      <c r="D330" s="162">
        <v>16</v>
      </c>
      <c r="E330" s="34" t="s">
        <v>26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</row>
    <row r="331" spans="1:12" x14ac:dyDescent="0.2">
      <c r="A331" s="18">
        <v>30</v>
      </c>
      <c r="B331" s="18">
        <v>28</v>
      </c>
      <c r="C331" s="18">
        <v>23</v>
      </c>
      <c r="D331" s="162">
        <v>30</v>
      </c>
      <c r="E331" s="34" t="s">
        <v>27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</row>
    <row r="332" spans="1:12" ht="12" x14ac:dyDescent="0.25">
      <c r="A332" s="18">
        <v>64</v>
      </c>
      <c r="B332" s="18">
        <v>64</v>
      </c>
      <c r="C332" s="18">
        <v>24</v>
      </c>
      <c r="D332" s="162">
        <v>64</v>
      </c>
      <c r="E332" s="38"/>
      <c r="F332" s="7"/>
      <c r="G332" s="3"/>
      <c r="H332" s="8"/>
      <c r="I332" s="8"/>
      <c r="J332" s="3"/>
      <c r="K332" s="3"/>
      <c r="L332" s="45"/>
    </row>
    <row r="333" spans="1:12" ht="12" x14ac:dyDescent="0.25">
      <c r="A333" s="18">
        <v>57</v>
      </c>
      <c r="B333" s="18">
        <v>53</v>
      </c>
      <c r="C333" s="18">
        <v>25</v>
      </c>
      <c r="D333" s="162">
        <v>51</v>
      </c>
      <c r="E333" s="41" t="s">
        <v>101</v>
      </c>
      <c r="F333" s="4">
        <v>0</v>
      </c>
      <c r="G333" s="5">
        <v>0</v>
      </c>
      <c r="H333" s="6">
        <v>0</v>
      </c>
      <c r="I333" s="6">
        <v>0</v>
      </c>
      <c r="J333" s="2">
        <v>0</v>
      </c>
      <c r="K333" s="2">
        <v>0</v>
      </c>
      <c r="L333" s="47">
        <v>0</v>
      </c>
    </row>
    <row r="334" spans="1:12" x14ac:dyDescent="0.2">
      <c r="A334" s="18">
        <v>19</v>
      </c>
      <c r="B334" s="18">
        <v>49</v>
      </c>
      <c r="C334" s="18">
        <v>26</v>
      </c>
      <c r="D334" s="162">
        <v>19</v>
      </c>
      <c r="E334" s="34" t="s">
        <v>28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</row>
    <row r="335" spans="1:12" x14ac:dyDescent="0.2">
      <c r="A335" s="18">
        <v>24</v>
      </c>
      <c r="B335" s="18">
        <v>50</v>
      </c>
      <c r="C335" s="18">
        <v>27</v>
      </c>
      <c r="D335" s="162">
        <v>24</v>
      </c>
      <c r="E335" s="34" t="s">
        <v>29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</row>
    <row r="336" spans="1:12" x14ac:dyDescent="0.2">
      <c r="A336" s="18">
        <v>26</v>
      </c>
      <c r="B336" s="18">
        <v>51</v>
      </c>
      <c r="C336" s="18">
        <v>28</v>
      </c>
      <c r="D336" s="162">
        <v>26</v>
      </c>
      <c r="E336" s="34" t="s">
        <v>30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</row>
    <row r="337" spans="1:12" x14ac:dyDescent="0.2">
      <c r="A337" s="18">
        <v>43</v>
      </c>
      <c r="B337" s="18">
        <v>52</v>
      </c>
      <c r="C337" s="18">
        <v>29</v>
      </c>
      <c r="D337" s="162">
        <v>43</v>
      </c>
      <c r="E337" s="34" t="s">
        <v>31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</row>
    <row r="338" spans="1:12" ht="12" x14ac:dyDescent="0.25">
      <c r="A338" s="18">
        <v>65</v>
      </c>
      <c r="B338" s="18">
        <v>65</v>
      </c>
      <c r="C338" s="18">
        <v>30</v>
      </c>
      <c r="D338" s="162">
        <v>65</v>
      </c>
      <c r="E338" s="31"/>
      <c r="F338" s="11"/>
      <c r="G338" s="13"/>
      <c r="H338" s="13"/>
      <c r="I338" s="13"/>
      <c r="J338" s="12"/>
      <c r="K338" s="12"/>
      <c r="L338" s="49"/>
    </row>
    <row r="339" spans="1:12" ht="12" x14ac:dyDescent="0.25">
      <c r="A339" s="18">
        <v>46</v>
      </c>
      <c r="B339" s="18">
        <v>7</v>
      </c>
      <c r="C339" s="18">
        <v>31</v>
      </c>
      <c r="D339" s="162">
        <v>52</v>
      </c>
      <c r="E339" s="41" t="s">
        <v>100</v>
      </c>
      <c r="F339" s="4">
        <v>0</v>
      </c>
      <c r="G339" s="5">
        <v>0</v>
      </c>
      <c r="H339" s="6">
        <v>0</v>
      </c>
      <c r="I339" s="6">
        <v>0</v>
      </c>
      <c r="J339" s="5">
        <v>0</v>
      </c>
      <c r="K339" s="5">
        <v>0</v>
      </c>
      <c r="L339" s="17">
        <v>0</v>
      </c>
    </row>
    <row r="340" spans="1:12" x14ac:dyDescent="0.2">
      <c r="A340" s="18">
        <v>13</v>
      </c>
      <c r="B340" s="18">
        <v>1</v>
      </c>
      <c r="C340" s="18">
        <v>32</v>
      </c>
      <c r="D340" s="162">
        <v>13</v>
      </c>
      <c r="E340" s="34" t="s">
        <v>32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</row>
    <row r="341" spans="1:12" x14ac:dyDescent="0.2">
      <c r="A341" s="18">
        <v>15</v>
      </c>
      <c r="B341" s="18">
        <v>2</v>
      </c>
      <c r="C341" s="18">
        <v>33</v>
      </c>
      <c r="D341" s="162">
        <v>15</v>
      </c>
      <c r="E341" s="34" t="s">
        <v>33</v>
      </c>
      <c r="F341" s="35">
        <v>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</row>
    <row r="342" spans="1:12" x14ac:dyDescent="0.2">
      <c r="A342" s="18">
        <v>27</v>
      </c>
      <c r="B342" s="18">
        <v>3</v>
      </c>
      <c r="C342" s="18">
        <v>34</v>
      </c>
      <c r="D342" s="162">
        <v>27</v>
      </c>
      <c r="E342" s="34" t="s">
        <v>34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</row>
    <row r="343" spans="1:12" x14ac:dyDescent="0.2">
      <c r="A343" s="18">
        <v>31</v>
      </c>
      <c r="B343" s="18">
        <v>4</v>
      </c>
      <c r="C343" s="18">
        <v>35</v>
      </c>
      <c r="D343" s="162">
        <v>31</v>
      </c>
      <c r="E343" s="34" t="s">
        <v>35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</row>
    <row r="344" spans="1:12" x14ac:dyDescent="0.2">
      <c r="A344" s="18">
        <v>32</v>
      </c>
      <c r="B344" s="18">
        <v>5</v>
      </c>
      <c r="C344" s="18">
        <v>36</v>
      </c>
      <c r="D344" s="162">
        <v>32</v>
      </c>
      <c r="E344" s="34" t="s">
        <v>36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</row>
    <row r="345" spans="1:12" x14ac:dyDescent="0.2">
      <c r="A345" s="18">
        <v>40</v>
      </c>
      <c r="B345" s="18">
        <v>6</v>
      </c>
      <c r="C345" s="18">
        <v>37</v>
      </c>
      <c r="D345" s="162">
        <v>40</v>
      </c>
      <c r="E345" s="34" t="s">
        <v>37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</row>
    <row r="346" spans="1:12" ht="12" x14ac:dyDescent="0.25">
      <c r="A346" s="18">
        <v>66</v>
      </c>
      <c r="B346" s="18">
        <v>66</v>
      </c>
      <c r="C346" s="18">
        <v>38</v>
      </c>
      <c r="D346" s="162">
        <v>66</v>
      </c>
      <c r="E346" s="38"/>
      <c r="F346" s="7"/>
      <c r="G346" s="3"/>
      <c r="H346" s="8"/>
      <c r="I346" s="8"/>
      <c r="J346" s="3"/>
      <c r="K346" s="3"/>
      <c r="L346" s="45"/>
    </row>
    <row r="347" spans="1:12" ht="12" x14ac:dyDescent="0.25">
      <c r="A347" s="18">
        <v>53</v>
      </c>
      <c r="B347" s="18">
        <v>35</v>
      </c>
      <c r="C347" s="18">
        <v>39</v>
      </c>
      <c r="D347" s="162">
        <v>53</v>
      </c>
      <c r="E347" s="41" t="s">
        <v>99</v>
      </c>
      <c r="F347" s="4">
        <v>0</v>
      </c>
      <c r="G347" s="5">
        <v>0</v>
      </c>
      <c r="H347" s="6">
        <v>0</v>
      </c>
      <c r="I347" s="6">
        <v>0</v>
      </c>
      <c r="J347" s="5">
        <v>0</v>
      </c>
      <c r="K347" s="5">
        <v>0</v>
      </c>
      <c r="L347" s="17">
        <v>0</v>
      </c>
    </row>
    <row r="348" spans="1:12" x14ac:dyDescent="0.2">
      <c r="A348" s="18">
        <v>8</v>
      </c>
      <c r="B348" s="18">
        <v>30</v>
      </c>
      <c r="C348" s="18">
        <v>40</v>
      </c>
      <c r="D348" s="162">
        <v>8</v>
      </c>
      <c r="E348" s="34" t="s">
        <v>38</v>
      </c>
      <c r="F348" s="35">
        <v>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</row>
    <row r="349" spans="1:12" x14ac:dyDescent="0.2">
      <c r="A349" s="18">
        <v>9</v>
      </c>
      <c r="B349" s="18">
        <v>31</v>
      </c>
      <c r="C349" s="18">
        <v>41</v>
      </c>
      <c r="D349" s="162">
        <v>9</v>
      </c>
      <c r="E349" s="34" t="s">
        <v>39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</row>
    <row r="350" spans="1:12" x14ac:dyDescent="0.2">
      <c r="A350" s="18">
        <v>28</v>
      </c>
      <c r="B350" s="18">
        <v>32</v>
      </c>
      <c r="C350" s="18">
        <v>42</v>
      </c>
      <c r="D350" s="162">
        <v>28</v>
      </c>
      <c r="E350" s="34" t="s">
        <v>40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</row>
    <row r="351" spans="1:12" x14ac:dyDescent="0.2">
      <c r="A351" s="18">
        <v>34</v>
      </c>
      <c r="B351" s="18">
        <v>33</v>
      </c>
      <c r="C351" s="18">
        <v>43</v>
      </c>
      <c r="D351" s="162">
        <v>34</v>
      </c>
      <c r="E351" s="34" t="s">
        <v>41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</row>
    <row r="352" spans="1:12" x14ac:dyDescent="0.2">
      <c r="A352" s="18">
        <v>35</v>
      </c>
      <c r="B352" s="18">
        <v>34</v>
      </c>
      <c r="C352" s="18">
        <v>44</v>
      </c>
      <c r="D352" s="162">
        <v>35</v>
      </c>
      <c r="E352" s="34" t="s">
        <v>42</v>
      </c>
      <c r="F352" s="35">
        <v>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</row>
    <row r="353" spans="1:12" ht="12" x14ac:dyDescent="0.25">
      <c r="A353" s="18">
        <v>67</v>
      </c>
      <c r="B353" s="18">
        <v>67</v>
      </c>
      <c r="C353" s="18">
        <v>45</v>
      </c>
      <c r="D353" s="162">
        <v>67</v>
      </c>
      <c r="E353" s="31"/>
      <c r="F353" s="11"/>
      <c r="G353" s="12"/>
      <c r="H353" s="13"/>
      <c r="I353" s="13"/>
      <c r="J353" s="12"/>
      <c r="K353" s="12"/>
      <c r="L353" s="49"/>
    </row>
    <row r="354" spans="1:12" ht="12" x14ac:dyDescent="0.25">
      <c r="A354" s="18">
        <v>49</v>
      </c>
      <c r="B354" s="18">
        <v>16</v>
      </c>
      <c r="C354" s="18">
        <v>46</v>
      </c>
      <c r="D354" s="162">
        <v>54</v>
      </c>
      <c r="E354" s="41" t="s">
        <v>98</v>
      </c>
      <c r="F354" s="4">
        <v>0</v>
      </c>
      <c r="G354" s="5">
        <v>0</v>
      </c>
      <c r="H354" s="6">
        <v>0</v>
      </c>
      <c r="I354" s="5">
        <v>0</v>
      </c>
      <c r="J354" s="5">
        <v>0</v>
      </c>
      <c r="K354" s="5">
        <v>0</v>
      </c>
      <c r="L354" s="17">
        <v>0</v>
      </c>
    </row>
    <row r="355" spans="1:12" x14ac:dyDescent="0.2">
      <c r="A355" s="18">
        <v>4</v>
      </c>
      <c r="B355" s="18">
        <v>13</v>
      </c>
      <c r="C355" s="18">
        <v>47</v>
      </c>
      <c r="D355" s="162">
        <v>4</v>
      </c>
      <c r="E355" s="34" t="s">
        <v>43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</row>
    <row r="356" spans="1:12" x14ac:dyDescent="0.2">
      <c r="A356" s="18">
        <v>14</v>
      </c>
      <c r="B356" s="18">
        <v>14</v>
      </c>
      <c r="C356" s="18">
        <v>48</v>
      </c>
      <c r="D356" s="162">
        <v>14</v>
      </c>
      <c r="E356" s="34" t="s">
        <v>44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</row>
    <row r="357" spans="1:12" x14ac:dyDescent="0.2">
      <c r="A357" s="18">
        <v>36</v>
      </c>
      <c r="B357" s="18">
        <v>15</v>
      </c>
      <c r="C357" s="18">
        <v>49</v>
      </c>
      <c r="D357" s="162">
        <v>36</v>
      </c>
      <c r="E357" s="34" t="s">
        <v>45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</row>
    <row r="358" spans="1:12" ht="12" x14ac:dyDescent="0.25">
      <c r="A358" s="18">
        <v>68</v>
      </c>
      <c r="B358" s="18">
        <v>68</v>
      </c>
      <c r="C358" s="18">
        <v>50</v>
      </c>
      <c r="D358" s="162">
        <v>68</v>
      </c>
      <c r="E358" s="38"/>
      <c r="F358" s="7"/>
      <c r="G358" s="3"/>
      <c r="H358" s="15"/>
      <c r="I358" s="3"/>
      <c r="J358" s="3"/>
      <c r="K358" s="3"/>
      <c r="L358" s="45"/>
    </row>
    <row r="359" spans="1:12" ht="12" x14ac:dyDescent="0.25">
      <c r="A359" s="18">
        <v>55</v>
      </c>
      <c r="B359" s="18">
        <v>44</v>
      </c>
      <c r="C359" s="18">
        <v>51</v>
      </c>
      <c r="D359" s="162">
        <v>55</v>
      </c>
      <c r="E359" s="41" t="s">
        <v>97</v>
      </c>
      <c r="F359" s="4">
        <v>0</v>
      </c>
      <c r="G359" s="5">
        <v>0</v>
      </c>
      <c r="H359" s="6">
        <v>0</v>
      </c>
      <c r="I359" s="6">
        <v>0</v>
      </c>
      <c r="J359" s="2">
        <v>0</v>
      </c>
      <c r="K359" s="2">
        <v>0</v>
      </c>
      <c r="L359" s="47">
        <v>0</v>
      </c>
    </row>
    <row r="360" spans="1:12" x14ac:dyDescent="0.2">
      <c r="A360" s="18">
        <v>20</v>
      </c>
      <c r="B360" s="18">
        <v>40</v>
      </c>
      <c r="C360" s="18">
        <v>52</v>
      </c>
      <c r="D360" s="162">
        <v>20</v>
      </c>
      <c r="E360" s="34" t="s">
        <v>46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</row>
    <row r="361" spans="1:12" x14ac:dyDescent="0.2">
      <c r="A361" s="18">
        <v>29</v>
      </c>
      <c r="B361" s="18">
        <v>41</v>
      </c>
      <c r="C361" s="18">
        <v>53</v>
      </c>
      <c r="D361" s="162">
        <v>29</v>
      </c>
      <c r="E361" s="34" t="s">
        <v>47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</row>
    <row r="362" spans="1:12" x14ac:dyDescent="0.2">
      <c r="A362" s="18">
        <v>39</v>
      </c>
      <c r="B362" s="18">
        <v>42</v>
      </c>
      <c r="C362" s="18">
        <v>54</v>
      </c>
      <c r="D362" s="162">
        <v>39</v>
      </c>
      <c r="E362" s="34" t="s">
        <v>48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</row>
    <row r="363" spans="1:12" x14ac:dyDescent="0.2">
      <c r="A363" s="18">
        <v>45</v>
      </c>
      <c r="B363" s="18">
        <v>43</v>
      </c>
      <c r="C363" s="18">
        <v>55</v>
      </c>
      <c r="D363" s="162">
        <v>45</v>
      </c>
      <c r="E363" s="34" t="s">
        <v>49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</row>
    <row r="364" spans="1:12" ht="12" x14ac:dyDescent="0.25">
      <c r="A364" s="18">
        <v>69</v>
      </c>
      <c r="B364" s="18">
        <v>69</v>
      </c>
      <c r="C364" s="18">
        <v>56</v>
      </c>
      <c r="D364" s="162">
        <v>69</v>
      </c>
      <c r="E364" s="31"/>
      <c r="F364" s="11"/>
      <c r="G364" s="12"/>
      <c r="H364" s="13"/>
      <c r="I364" s="13"/>
      <c r="J364" s="12"/>
      <c r="K364" s="12"/>
      <c r="L364" s="49"/>
    </row>
    <row r="365" spans="1:12" ht="12" x14ac:dyDescent="0.25">
      <c r="A365" s="18">
        <v>58</v>
      </c>
      <c r="B365" s="18">
        <v>58</v>
      </c>
      <c r="C365" s="18">
        <v>57</v>
      </c>
      <c r="D365" s="162">
        <v>56</v>
      </c>
      <c r="E365" s="41" t="s">
        <v>96</v>
      </c>
      <c r="F365" s="4">
        <v>0</v>
      </c>
      <c r="G365" s="5">
        <v>0</v>
      </c>
      <c r="H365" s="6">
        <v>0</v>
      </c>
      <c r="I365" s="6">
        <v>0</v>
      </c>
      <c r="J365" s="6">
        <v>0</v>
      </c>
      <c r="K365" s="5">
        <v>0</v>
      </c>
      <c r="L365" s="17">
        <v>0</v>
      </c>
    </row>
    <row r="366" spans="1:12" x14ac:dyDescent="0.2">
      <c r="A366" s="18">
        <v>3</v>
      </c>
      <c r="B366" s="18">
        <v>54</v>
      </c>
      <c r="C366" s="18">
        <v>58</v>
      </c>
      <c r="D366" s="162">
        <v>3</v>
      </c>
      <c r="E366" s="34" t="s">
        <v>50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</row>
    <row r="367" spans="1:12" x14ac:dyDescent="0.2">
      <c r="A367" s="18">
        <v>21</v>
      </c>
      <c r="B367" s="18">
        <v>55</v>
      </c>
      <c r="C367" s="18">
        <v>59</v>
      </c>
      <c r="D367" s="162">
        <v>21</v>
      </c>
      <c r="E367" s="34" t="s">
        <v>51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</row>
    <row r="368" spans="1:12" x14ac:dyDescent="0.2">
      <c r="A368" s="18">
        <v>33</v>
      </c>
      <c r="B368" s="18">
        <v>56</v>
      </c>
      <c r="C368" s="18">
        <v>60</v>
      </c>
      <c r="D368" s="162">
        <v>33</v>
      </c>
      <c r="E368" s="34" t="s">
        <v>52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</row>
    <row r="369" spans="1:26" x14ac:dyDescent="0.2">
      <c r="A369" s="18">
        <v>41</v>
      </c>
      <c r="B369" s="18">
        <v>57</v>
      </c>
      <c r="C369" s="18">
        <v>61</v>
      </c>
      <c r="D369" s="162">
        <v>41</v>
      </c>
      <c r="E369" s="34" t="s">
        <v>53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</row>
    <row r="370" spans="1:26" ht="12" x14ac:dyDescent="0.25">
      <c r="A370" s="18">
        <v>70</v>
      </c>
      <c r="B370" s="18">
        <v>70</v>
      </c>
      <c r="C370" s="18">
        <v>62</v>
      </c>
      <c r="D370" s="162">
        <v>70</v>
      </c>
      <c r="E370" s="38"/>
      <c r="F370" s="7"/>
      <c r="G370" s="3"/>
      <c r="H370" s="8"/>
      <c r="I370" s="8"/>
      <c r="J370" s="12"/>
      <c r="K370" s="12"/>
      <c r="L370" s="49"/>
    </row>
    <row r="371" spans="1:26" ht="12" x14ac:dyDescent="0.25">
      <c r="A371" s="18">
        <v>54</v>
      </c>
      <c r="B371" s="18">
        <v>39</v>
      </c>
      <c r="C371" s="18">
        <v>63</v>
      </c>
      <c r="D371" s="162">
        <v>57</v>
      </c>
      <c r="E371" s="41" t="s">
        <v>95</v>
      </c>
      <c r="F371" s="4">
        <v>0</v>
      </c>
      <c r="G371" s="5">
        <v>0</v>
      </c>
      <c r="H371" s="6">
        <v>0</v>
      </c>
      <c r="I371" s="6">
        <v>0</v>
      </c>
      <c r="J371" s="6">
        <v>0</v>
      </c>
      <c r="K371" s="5">
        <v>0</v>
      </c>
      <c r="L371" s="17">
        <v>0</v>
      </c>
    </row>
    <row r="372" spans="1:26" x14ac:dyDescent="0.2">
      <c r="A372" s="18">
        <v>10</v>
      </c>
      <c r="B372" s="18">
        <v>36</v>
      </c>
      <c r="C372" s="18">
        <v>64</v>
      </c>
      <c r="D372" s="162">
        <v>10</v>
      </c>
      <c r="E372" s="34" t="s">
        <v>54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</row>
    <row r="373" spans="1:26" x14ac:dyDescent="0.2">
      <c r="A373" s="18">
        <v>12</v>
      </c>
      <c r="B373" s="18">
        <v>37</v>
      </c>
      <c r="C373" s="18">
        <v>65</v>
      </c>
      <c r="D373" s="162">
        <v>12</v>
      </c>
      <c r="E373" s="34" t="s">
        <v>55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</row>
    <row r="374" spans="1:26" x14ac:dyDescent="0.2">
      <c r="A374" s="18">
        <v>42</v>
      </c>
      <c r="B374" s="18">
        <v>38</v>
      </c>
      <c r="C374" s="18">
        <v>66</v>
      </c>
      <c r="D374" s="162">
        <v>42</v>
      </c>
      <c r="E374" s="34" t="s">
        <v>56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</row>
    <row r="375" spans="1:26" ht="12" x14ac:dyDescent="0.25">
      <c r="A375" s="18">
        <v>71</v>
      </c>
      <c r="B375" s="18">
        <v>71</v>
      </c>
      <c r="C375" s="18">
        <v>67</v>
      </c>
      <c r="D375" s="162">
        <v>71</v>
      </c>
      <c r="E375" s="38"/>
      <c r="F375" s="7"/>
      <c r="G375" s="3"/>
      <c r="H375" s="8"/>
      <c r="I375" s="8"/>
      <c r="J375" s="3"/>
      <c r="K375" s="3"/>
      <c r="L375" s="45"/>
    </row>
    <row r="376" spans="1:26" ht="12" x14ac:dyDescent="0.25">
      <c r="A376" s="18">
        <v>47</v>
      </c>
      <c r="B376" s="18">
        <v>10</v>
      </c>
      <c r="C376" s="18">
        <v>68</v>
      </c>
      <c r="D376" s="162">
        <v>58</v>
      </c>
      <c r="E376" s="41" t="s">
        <v>94</v>
      </c>
      <c r="F376" s="4">
        <v>0</v>
      </c>
      <c r="G376" s="5">
        <v>0</v>
      </c>
      <c r="H376" s="6">
        <v>0</v>
      </c>
      <c r="I376" s="6">
        <v>0</v>
      </c>
      <c r="J376" s="5">
        <v>0</v>
      </c>
      <c r="K376" s="5">
        <v>0</v>
      </c>
      <c r="L376" s="17">
        <v>0</v>
      </c>
    </row>
    <row r="377" spans="1:26" x14ac:dyDescent="0.2">
      <c r="A377" s="18">
        <v>6</v>
      </c>
      <c r="B377" s="18">
        <v>8</v>
      </c>
      <c r="C377" s="18">
        <v>69</v>
      </c>
      <c r="D377" s="162">
        <v>6</v>
      </c>
      <c r="E377" s="34" t="s">
        <v>57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</row>
    <row r="378" spans="1:26" x14ac:dyDescent="0.2">
      <c r="A378" s="18">
        <v>38</v>
      </c>
      <c r="B378" s="18">
        <v>9</v>
      </c>
      <c r="C378" s="18">
        <v>70</v>
      </c>
      <c r="D378" s="162">
        <v>38</v>
      </c>
      <c r="E378" s="34" t="s">
        <v>58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</row>
    <row r="379" spans="1:26" ht="12.6" thickBot="1" x14ac:dyDescent="0.3">
      <c r="A379" s="18">
        <v>72</v>
      </c>
      <c r="B379" s="18">
        <v>72</v>
      </c>
      <c r="C379" s="18">
        <v>71</v>
      </c>
      <c r="D379" s="162">
        <v>72</v>
      </c>
      <c r="E379" s="31"/>
      <c r="F379" s="11"/>
      <c r="G379" s="12"/>
      <c r="H379" s="13"/>
      <c r="I379" s="13"/>
      <c r="J379" s="12"/>
      <c r="K379" s="12"/>
      <c r="L379" s="49"/>
    </row>
    <row r="380" spans="1:26" ht="12.6" thickBot="1" x14ac:dyDescent="0.3">
      <c r="A380" s="18">
        <v>59</v>
      </c>
      <c r="B380" s="18">
        <v>59</v>
      </c>
      <c r="C380" s="18">
        <v>72</v>
      </c>
      <c r="D380" s="162">
        <v>59</v>
      </c>
      <c r="E380" s="53" t="s">
        <v>93</v>
      </c>
      <c r="F380" s="54">
        <f>PRODUCTION!K380/SUPERFICIE!K380*1000</f>
        <v>3556.7008034315809</v>
      </c>
      <c r="G380" s="55">
        <v>0</v>
      </c>
      <c r="H380" s="55">
        <v>0</v>
      </c>
      <c r="I380" s="55">
        <v>0</v>
      </c>
      <c r="J380" s="55">
        <v>0</v>
      </c>
      <c r="K380" s="55">
        <v>0</v>
      </c>
      <c r="L380" s="55">
        <v>0</v>
      </c>
    </row>
    <row r="381" spans="1:26" ht="12.6" customHeight="1" x14ac:dyDescent="0.2"/>
    <row r="382" spans="1:26" ht="12.6" customHeight="1" x14ac:dyDescent="0.2"/>
    <row r="383" spans="1:26" x14ac:dyDescent="0.2">
      <c r="F383" s="39"/>
      <c r="G383" s="69"/>
      <c r="H383" s="23"/>
      <c r="I383" s="23"/>
      <c r="J383" s="23"/>
      <c r="K383" s="23"/>
      <c r="L383" s="23"/>
      <c r="M383" s="23"/>
      <c r="N383" s="23"/>
      <c r="O383" s="69"/>
      <c r="P383" s="23"/>
      <c r="Q383" s="23"/>
      <c r="R383" s="23"/>
      <c r="S383" s="23"/>
      <c r="T383" s="23"/>
      <c r="U383" s="23"/>
      <c r="V383" s="69"/>
      <c r="W383" s="23"/>
      <c r="X383" s="23"/>
      <c r="Y383" s="23"/>
      <c r="Z383" s="39"/>
    </row>
    <row r="384" spans="1:26" ht="12" x14ac:dyDescent="0.2">
      <c r="A384" s="114" t="s">
        <v>111</v>
      </c>
      <c r="B384" s="114" t="s">
        <v>110</v>
      </c>
      <c r="C384" s="114" t="s">
        <v>109</v>
      </c>
      <c r="D384" s="114" t="s">
        <v>108</v>
      </c>
      <c r="E384" s="71"/>
      <c r="F384" s="163"/>
      <c r="G384" s="163"/>
      <c r="H384" s="163"/>
      <c r="I384" s="163"/>
      <c r="J384" s="163"/>
      <c r="K384" s="163"/>
      <c r="L384" s="163"/>
      <c r="M384" s="29"/>
      <c r="N384" s="71"/>
      <c r="O384" s="163"/>
      <c r="P384" s="163"/>
      <c r="Q384" s="163"/>
      <c r="R384" s="163"/>
      <c r="S384" s="29"/>
      <c r="T384" s="29"/>
      <c r="U384" s="71"/>
      <c r="V384" s="163"/>
      <c r="W384" s="163"/>
      <c r="X384" s="163"/>
      <c r="Y384" s="163"/>
      <c r="Z384" s="39"/>
    </row>
    <row r="385" spans="1:26" ht="12" x14ac:dyDescent="0.25">
      <c r="A385" s="153">
        <v>48</v>
      </c>
      <c r="B385" s="153">
        <v>12</v>
      </c>
      <c r="C385" s="153">
        <v>1</v>
      </c>
      <c r="D385" s="153">
        <v>46</v>
      </c>
      <c r="E385" s="73"/>
      <c r="F385" s="164"/>
      <c r="G385" s="164"/>
      <c r="H385" s="164"/>
      <c r="I385" s="164"/>
      <c r="J385" s="164"/>
      <c r="K385" s="164"/>
      <c r="L385" s="164"/>
      <c r="M385" s="32"/>
      <c r="N385" s="73"/>
      <c r="O385" s="164"/>
      <c r="P385" s="164"/>
      <c r="Q385" s="164"/>
      <c r="R385" s="164"/>
      <c r="S385" s="32"/>
      <c r="T385" s="32"/>
      <c r="U385" s="73"/>
      <c r="V385" s="164"/>
      <c r="W385" s="164"/>
      <c r="X385" s="164"/>
      <c r="Y385" s="164"/>
      <c r="Z385" s="39"/>
    </row>
    <row r="386" spans="1:26" x14ac:dyDescent="0.2">
      <c r="A386" s="114">
        <v>11</v>
      </c>
      <c r="B386" s="114">
        <v>11</v>
      </c>
      <c r="C386" s="114">
        <v>2</v>
      </c>
      <c r="D386" s="114">
        <v>11</v>
      </c>
      <c r="E386" s="74"/>
      <c r="F386" s="165"/>
      <c r="G386" s="165"/>
      <c r="H386" s="165"/>
      <c r="I386" s="165"/>
      <c r="J386" s="166"/>
      <c r="K386" s="165"/>
      <c r="L386" s="165"/>
      <c r="M386" s="32"/>
      <c r="N386" s="74"/>
      <c r="O386" s="166"/>
      <c r="P386" s="165"/>
      <c r="Q386" s="165"/>
      <c r="R386" s="166"/>
      <c r="S386" s="32"/>
      <c r="T386" s="32"/>
      <c r="U386" s="74"/>
      <c r="V386" s="166"/>
      <c r="W386" s="165"/>
      <c r="X386" s="165"/>
      <c r="Y386" s="166"/>
      <c r="Z386" s="39"/>
    </row>
    <row r="387" spans="1:26" ht="12" x14ac:dyDescent="0.25">
      <c r="A387" s="114">
        <v>60</v>
      </c>
      <c r="B387" s="114">
        <v>60</v>
      </c>
      <c r="C387" s="114">
        <v>3</v>
      </c>
      <c r="D387" s="114">
        <v>60</v>
      </c>
      <c r="E387" s="73"/>
      <c r="F387" s="167"/>
      <c r="G387" s="167"/>
      <c r="H387" s="167"/>
      <c r="I387" s="167"/>
      <c r="J387" s="167"/>
      <c r="K387" s="167"/>
      <c r="L387" s="167"/>
      <c r="M387" s="39"/>
      <c r="N387" s="73"/>
      <c r="O387" s="167"/>
      <c r="P387" s="167"/>
      <c r="Q387" s="167"/>
      <c r="R387" s="167"/>
      <c r="S387" s="39"/>
      <c r="T387" s="39"/>
      <c r="U387" s="73"/>
      <c r="V387" s="167"/>
      <c r="W387" s="167"/>
      <c r="X387" s="167"/>
      <c r="Y387" s="167"/>
      <c r="Z387" s="39"/>
    </row>
    <row r="388" spans="1:26" ht="12" x14ac:dyDescent="0.25">
      <c r="A388" s="153">
        <v>56</v>
      </c>
      <c r="B388" s="153">
        <v>48</v>
      </c>
      <c r="C388" s="153">
        <v>4</v>
      </c>
      <c r="D388" s="153">
        <v>47</v>
      </c>
      <c r="E388" s="73"/>
      <c r="F388" s="164"/>
      <c r="G388" s="164"/>
      <c r="H388" s="164"/>
      <c r="I388" s="164"/>
      <c r="J388" s="164"/>
      <c r="K388" s="164"/>
      <c r="L388" s="164"/>
      <c r="M388" s="32"/>
      <c r="N388" s="73"/>
      <c r="O388" s="164"/>
      <c r="P388" s="164"/>
      <c r="Q388" s="164"/>
      <c r="R388" s="164"/>
      <c r="S388" s="32"/>
      <c r="T388" s="32"/>
      <c r="U388" s="73"/>
      <c r="V388" s="164"/>
      <c r="W388" s="164"/>
      <c r="X388" s="164"/>
      <c r="Y388" s="164"/>
      <c r="Z388" s="39"/>
    </row>
    <row r="389" spans="1:26" x14ac:dyDescent="0.2">
      <c r="A389" s="114">
        <v>7</v>
      </c>
      <c r="B389" s="114">
        <v>45</v>
      </c>
      <c r="C389" s="114">
        <v>5</v>
      </c>
      <c r="D389" s="114">
        <v>7</v>
      </c>
      <c r="E389" s="74"/>
      <c r="F389" s="165"/>
      <c r="G389" s="165"/>
      <c r="H389" s="165"/>
      <c r="I389" s="165"/>
      <c r="J389" s="166"/>
      <c r="K389" s="165"/>
      <c r="L389" s="165"/>
      <c r="M389" s="32"/>
      <c r="N389" s="74"/>
      <c r="O389" s="165"/>
      <c r="P389" s="165"/>
      <c r="Q389" s="165"/>
      <c r="R389" s="166"/>
      <c r="S389" s="32"/>
      <c r="T389" s="32"/>
      <c r="U389" s="74"/>
      <c r="V389" s="165"/>
      <c r="W389" s="165"/>
      <c r="X389" s="165"/>
      <c r="Y389" s="166"/>
      <c r="Z389" s="39"/>
    </row>
    <row r="390" spans="1:26" x14ac:dyDescent="0.2">
      <c r="A390" s="114">
        <v>18</v>
      </c>
      <c r="B390" s="114">
        <v>46</v>
      </c>
      <c r="C390" s="114">
        <v>6</v>
      </c>
      <c r="D390" s="114">
        <v>18</v>
      </c>
      <c r="E390" s="74"/>
      <c r="F390" s="165"/>
      <c r="G390" s="165"/>
      <c r="H390" s="165"/>
      <c r="I390" s="165"/>
      <c r="J390" s="166"/>
      <c r="K390" s="165"/>
      <c r="L390" s="165"/>
      <c r="M390" s="32"/>
      <c r="N390" s="74"/>
      <c r="O390" s="166"/>
      <c r="P390" s="165"/>
      <c r="Q390" s="165"/>
      <c r="R390" s="166"/>
      <c r="S390" s="32"/>
      <c r="T390" s="32"/>
      <c r="U390" s="74"/>
      <c r="V390" s="166"/>
      <c r="W390" s="165"/>
      <c r="X390" s="165"/>
      <c r="Y390" s="166"/>
      <c r="Z390" s="39"/>
    </row>
    <row r="391" spans="1:26" x14ac:dyDescent="0.2">
      <c r="A391" s="114">
        <v>37</v>
      </c>
      <c r="B391" s="114">
        <v>47</v>
      </c>
      <c r="C391" s="114">
        <v>7</v>
      </c>
      <c r="D391" s="114">
        <v>37</v>
      </c>
      <c r="E391" s="74"/>
      <c r="F391" s="165"/>
      <c r="G391" s="165"/>
      <c r="H391" s="165"/>
      <c r="I391" s="165"/>
      <c r="J391" s="166"/>
      <c r="K391" s="165"/>
      <c r="L391" s="165"/>
      <c r="M391" s="32"/>
      <c r="N391" s="74"/>
      <c r="O391" s="166"/>
      <c r="P391" s="165"/>
      <c r="Q391" s="165"/>
      <c r="R391" s="166"/>
      <c r="S391" s="32"/>
      <c r="T391" s="32"/>
      <c r="U391" s="74"/>
      <c r="V391" s="166"/>
      <c r="W391" s="165"/>
      <c r="X391" s="165"/>
      <c r="Y391" s="166"/>
      <c r="Z391" s="39"/>
    </row>
    <row r="392" spans="1:26" ht="12" x14ac:dyDescent="0.25">
      <c r="A392" s="114">
        <v>61</v>
      </c>
      <c r="B392" s="114">
        <v>61</v>
      </c>
      <c r="C392" s="114">
        <v>8</v>
      </c>
      <c r="D392" s="114">
        <v>61</v>
      </c>
      <c r="E392" s="73"/>
      <c r="F392" s="167"/>
      <c r="G392" s="167"/>
      <c r="H392" s="167"/>
      <c r="I392" s="167"/>
      <c r="J392" s="167"/>
      <c r="K392" s="167"/>
      <c r="L392" s="167"/>
      <c r="M392" s="39"/>
      <c r="N392" s="73"/>
      <c r="O392" s="167"/>
      <c r="P392" s="167"/>
      <c r="Q392" s="167"/>
      <c r="R392" s="167"/>
      <c r="S392" s="39"/>
      <c r="T392" s="39"/>
      <c r="U392" s="73"/>
      <c r="V392" s="167"/>
      <c r="W392" s="167"/>
      <c r="X392" s="167"/>
      <c r="Y392" s="167"/>
      <c r="Z392" s="39"/>
    </row>
    <row r="393" spans="1:26" ht="12" x14ac:dyDescent="0.25">
      <c r="A393" s="153">
        <v>50</v>
      </c>
      <c r="B393" s="153">
        <v>20</v>
      </c>
      <c r="C393" s="153">
        <v>9</v>
      </c>
      <c r="D393" s="153">
        <v>48</v>
      </c>
      <c r="E393" s="73"/>
      <c r="F393" s="164"/>
      <c r="G393" s="164"/>
      <c r="H393" s="164"/>
      <c r="I393" s="164"/>
      <c r="J393" s="164"/>
      <c r="K393" s="164"/>
      <c r="L393" s="164"/>
      <c r="M393" s="32"/>
      <c r="N393" s="73"/>
      <c r="O393" s="164"/>
      <c r="P393" s="164"/>
      <c r="Q393" s="164"/>
      <c r="R393" s="164"/>
      <c r="S393" s="32"/>
      <c r="T393" s="32"/>
      <c r="U393" s="73"/>
      <c r="V393" s="164"/>
      <c r="W393" s="164"/>
      <c r="X393" s="164"/>
      <c r="Y393" s="164"/>
      <c r="Z393" s="39"/>
    </row>
    <row r="394" spans="1:26" x14ac:dyDescent="0.2">
      <c r="A394" s="114">
        <v>1</v>
      </c>
      <c r="B394" s="114">
        <v>17</v>
      </c>
      <c r="C394" s="114">
        <v>10</v>
      </c>
      <c r="D394" s="114">
        <v>1</v>
      </c>
      <c r="E394" s="74"/>
      <c r="F394" s="165"/>
      <c r="G394" s="165"/>
      <c r="H394" s="165"/>
      <c r="I394" s="165"/>
      <c r="J394" s="166"/>
      <c r="K394" s="165"/>
      <c r="L394" s="166"/>
      <c r="M394" s="32"/>
      <c r="N394" s="74"/>
      <c r="O394" s="165"/>
      <c r="P394" s="165"/>
      <c r="Q394" s="165"/>
      <c r="R394" s="166"/>
      <c r="S394" s="32"/>
      <c r="T394" s="32"/>
      <c r="U394" s="74"/>
      <c r="V394" s="165"/>
      <c r="W394" s="165"/>
      <c r="X394" s="165"/>
      <c r="Y394" s="166"/>
      <c r="Z394" s="39"/>
    </row>
    <row r="395" spans="1:26" x14ac:dyDescent="0.2">
      <c r="A395" s="114">
        <v>17</v>
      </c>
      <c r="B395" s="114">
        <v>18</v>
      </c>
      <c r="C395" s="114">
        <v>11</v>
      </c>
      <c r="D395" s="114">
        <v>17</v>
      </c>
      <c r="E395" s="74"/>
      <c r="F395" s="165"/>
      <c r="G395" s="165"/>
      <c r="H395" s="165"/>
      <c r="I395" s="165"/>
      <c r="J395" s="166"/>
      <c r="K395" s="165"/>
      <c r="L395" s="165"/>
      <c r="M395" s="32"/>
      <c r="N395" s="74"/>
      <c r="O395" s="166"/>
      <c r="P395" s="165"/>
      <c r="Q395" s="165"/>
      <c r="R395" s="166"/>
      <c r="S395" s="32"/>
      <c r="T395" s="32"/>
      <c r="U395" s="74"/>
      <c r="V395" s="166"/>
      <c r="W395" s="165"/>
      <c r="X395" s="165"/>
      <c r="Y395" s="166"/>
      <c r="Z395" s="39"/>
    </row>
    <row r="396" spans="1:26" x14ac:dyDescent="0.2">
      <c r="A396" s="114">
        <v>23</v>
      </c>
      <c r="B396" s="114">
        <v>19</v>
      </c>
      <c r="C396" s="114">
        <v>12</v>
      </c>
      <c r="D396" s="114">
        <v>23</v>
      </c>
      <c r="E396" s="74"/>
      <c r="F396" s="165"/>
      <c r="G396" s="165"/>
      <c r="H396" s="165"/>
      <c r="I396" s="165"/>
      <c r="J396" s="166"/>
      <c r="K396" s="165"/>
      <c r="L396" s="165"/>
      <c r="M396" s="32"/>
      <c r="N396" s="74"/>
      <c r="O396" s="166"/>
      <c r="P396" s="165"/>
      <c r="Q396" s="165"/>
      <c r="R396" s="166"/>
      <c r="S396" s="32"/>
      <c r="T396" s="32"/>
      <c r="U396" s="74"/>
      <c r="V396" s="166"/>
      <c r="W396" s="165"/>
      <c r="X396" s="165"/>
      <c r="Y396" s="166"/>
      <c r="Z396" s="39"/>
    </row>
    <row r="397" spans="1:26" ht="12" x14ac:dyDescent="0.25">
      <c r="A397" s="114">
        <v>62</v>
      </c>
      <c r="B397" s="114">
        <v>62</v>
      </c>
      <c r="C397" s="114">
        <v>13</v>
      </c>
      <c r="D397" s="114">
        <v>62</v>
      </c>
      <c r="E397" s="73"/>
      <c r="F397" s="167"/>
      <c r="G397" s="167"/>
      <c r="H397" s="167"/>
      <c r="I397" s="167"/>
      <c r="J397" s="167"/>
      <c r="K397" s="167"/>
      <c r="L397" s="167"/>
      <c r="M397" s="39"/>
      <c r="N397" s="73"/>
      <c r="O397" s="167"/>
      <c r="P397" s="167"/>
      <c r="Q397" s="167"/>
      <c r="R397" s="167"/>
      <c r="S397" s="39"/>
      <c r="T397" s="39"/>
      <c r="U397" s="73"/>
      <c r="V397" s="167"/>
      <c r="W397" s="167"/>
      <c r="X397" s="167"/>
      <c r="Y397" s="167"/>
      <c r="Z397" s="39"/>
    </row>
    <row r="398" spans="1:26" ht="12" x14ac:dyDescent="0.25">
      <c r="A398" s="153">
        <v>51</v>
      </c>
      <c r="B398" s="153">
        <v>25</v>
      </c>
      <c r="C398" s="153">
        <v>14</v>
      </c>
      <c r="D398" s="153">
        <v>49</v>
      </c>
      <c r="E398" s="73"/>
      <c r="F398" s="164"/>
      <c r="G398" s="164"/>
      <c r="H398" s="164"/>
      <c r="I398" s="164"/>
      <c r="J398" s="164"/>
      <c r="K398" s="164"/>
      <c r="L398" s="164"/>
      <c r="M398" s="32"/>
      <c r="N398" s="73"/>
      <c r="O398" s="164"/>
      <c r="P398" s="164"/>
      <c r="Q398" s="164"/>
      <c r="R398" s="164"/>
      <c r="S398" s="32"/>
      <c r="T398" s="32"/>
      <c r="U398" s="73"/>
      <c r="V398" s="164"/>
      <c r="W398" s="164"/>
      <c r="X398" s="164"/>
      <c r="Y398" s="164"/>
      <c r="Z398" s="39"/>
    </row>
    <row r="399" spans="1:26" x14ac:dyDescent="0.2">
      <c r="A399" s="114">
        <v>5</v>
      </c>
      <c r="B399" s="114">
        <v>21</v>
      </c>
      <c r="C399" s="114">
        <v>15</v>
      </c>
      <c r="D399" s="114">
        <v>5</v>
      </c>
      <c r="E399" s="74"/>
      <c r="F399" s="165"/>
      <c r="G399" s="165"/>
      <c r="H399" s="165"/>
      <c r="I399" s="165"/>
      <c r="J399" s="166"/>
      <c r="K399" s="165"/>
      <c r="L399" s="165"/>
      <c r="M399" s="32"/>
      <c r="N399" s="74"/>
      <c r="O399" s="165"/>
      <c r="P399" s="165"/>
      <c r="Q399" s="165"/>
      <c r="R399" s="166"/>
      <c r="S399" s="32"/>
      <c r="T399" s="32"/>
      <c r="U399" s="74"/>
      <c r="V399" s="165"/>
      <c r="W399" s="165"/>
      <c r="X399" s="165"/>
      <c r="Y399" s="166"/>
      <c r="Z399" s="39"/>
    </row>
    <row r="400" spans="1:26" x14ac:dyDescent="0.2">
      <c r="A400" s="114">
        <v>22</v>
      </c>
      <c r="B400" s="114">
        <v>22</v>
      </c>
      <c r="C400" s="114">
        <v>16</v>
      </c>
      <c r="D400" s="114">
        <v>22</v>
      </c>
      <c r="E400" s="74"/>
      <c r="F400" s="165"/>
      <c r="G400" s="165"/>
      <c r="H400" s="165"/>
      <c r="I400" s="165"/>
      <c r="J400" s="166"/>
      <c r="K400" s="165"/>
      <c r="L400" s="165"/>
      <c r="M400" s="32"/>
      <c r="N400" s="74"/>
      <c r="O400" s="165"/>
      <c r="P400" s="165"/>
      <c r="Q400" s="165"/>
      <c r="R400" s="166"/>
      <c r="S400" s="32"/>
      <c r="T400" s="32"/>
      <c r="U400" s="74"/>
      <c r="V400" s="165"/>
      <c r="W400" s="165"/>
      <c r="X400" s="165"/>
      <c r="Y400" s="166"/>
      <c r="Z400" s="39"/>
    </row>
    <row r="401" spans="1:26" x14ac:dyDescent="0.2">
      <c r="A401" s="114">
        <v>25</v>
      </c>
      <c r="B401" s="114">
        <v>23</v>
      </c>
      <c r="C401" s="114">
        <v>17</v>
      </c>
      <c r="D401" s="114">
        <v>25</v>
      </c>
      <c r="E401" s="74"/>
      <c r="F401" s="165"/>
      <c r="G401" s="165"/>
      <c r="H401" s="165"/>
      <c r="I401" s="165"/>
      <c r="J401" s="166"/>
      <c r="K401" s="165"/>
      <c r="L401" s="165"/>
      <c r="M401" s="32"/>
      <c r="N401" s="74"/>
      <c r="O401" s="165"/>
      <c r="P401" s="165"/>
      <c r="Q401" s="165"/>
      <c r="R401" s="166"/>
      <c r="S401" s="32"/>
      <c r="T401" s="32"/>
      <c r="U401" s="74"/>
      <c r="V401" s="165"/>
      <c r="W401" s="165"/>
      <c r="X401" s="165"/>
      <c r="Y401" s="166"/>
      <c r="Z401" s="39"/>
    </row>
    <row r="402" spans="1:26" x14ac:dyDescent="0.2">
      <c r="A402" s="114">
        <v>44</v>
      </c>
      <c r="B402" s="114">
        <v>24</v>
      </c>
      <c r="C402" s="114">
        <v>18</v>
      </c>
      <c r="D402" s="114">
        <v>44</v>
      </c>
      <c r="E402" s="74"/>
      <c r="F402" s="165"/>
      <c r="G402" s="165"/>
      <c r="H402" s="165"/>
      <c r="I402" s="165"/>
      <c r="J402" s="166"/>
      <c r="K402" s="165"/>
      <c r="L402" s="165"/>
      <c r="M402" s="32"/>
      <c r="N402" s="74"/>
      <c r="O402" s="165"/>
      <c r="P402" s="165"/>
      <c r="Q402" s="165"/>
      <c r="R402" s="166"/>
      <c r="S402" s="32"/>
      <c r="T402" s="32"/>
      <c r="U402" s="74"/>
      <c r="V402" s="165"/>
      <c r="W402" s="165"/>
      <c r="X402" s="165"/>
      <c r="Y402" s="166"/>
      <c r="Z402" s="39"/>
    </row>
    <row r="403" spans="1:26" ht="12" x14ac:dyDescent="0.25">
      <c r="A403" s="114">
        <v>63</v>
      </c>
      <c r="B403" s="114">
        <v>63</v>
      </c>
      <c r="C403" s="114">
        <v>19</v>
      </c>
      <c r="D403" s="114">
        <v>63</v>
      </c>
      <c r="E403" s="73"/>
      <c r="F403" s="167"/>
      <c r="G403" s="167"/>
      <c r="H403" s="167"/>
      <c r="I403" s="167"/>
      <c r="J403" s="167"/>
      <c r="K403" s="167"/>
      <c r="L403" s="167"/>
      <c r="M403" s="39"/>
      <c r="N403" s="73"/>
      <c r="O403" s="167"/>
      <c r="P403" s="167"/>
      <c r="Q403" s="167"/>
      <c r="R403" s="167"/>
      <c r="S403" s="39"/>
      <c r="T403" s="39"/>
      <c r="U403" s="73"/>
      <c r="V403" s="167"/>
      <c r="W403" s="167"/>
      <c r="X403" s="167"/>
      <c r="Y403" s="167"/>
      <c r="Z403" s="39"/>
    </row>
    <row r="404" spans="1:26" ht="12" x14ac:dyDescent="0.25">
      <c r="A404" s="153">
        <v>52</v>
      </c>
      <c r="B404" s="153">
        <v>29</v>
      </c>
      <c r="C404" s="153">
        <v>20</v>
      </c>
      <c r="D404" s="153">
        <v>50</v>
      </c>
      <c r="E404" s="73"/>
      <c r="F404" s="164"/>
      <c r="G404" s="164"/>
      <c r="H404" s="164"/>
      <c r="I404" s="164"/>
      <c r="J404" s="164"/>
      <c r="K404" s="164"/>
      <c r="L404" s="164"/>
      <c r="M404" s="32"/>
      <c r="N404" s="73"/>
      <c r="O404" s="164"/>
      <c r="P404" s="164"/>
      <c r="Q404" s="164"/>
      <c r="R404" s="164"/>
      <c r="S404" s="32"/>
      <c r="T404" s="32"/>
      <c r="U404" s="73"/>
      <c r="V404" s="164"/>
      <c r="W404" s="164"/>
      <c r="X404" s="164"/>
      <c r="Y404" s="164"/>
      <c r="Z404" s="39"/>
    </row>
    <row r="405" spans="1:26" x14ac:dyDescent="0.2">
      <c r="A405" s="114">
        <v>2</v>
      </c>
      <c r="B405" s="114">
        <v>26</v>
      </c>
      <c r="C405" s="114">
        <v>21</v>
      </c>
      <c r="D405" s="114">
        <v>2</v>
      </c>
      <c r="E405" s="74"/>
      <c r="F405" s="165"/>
      <c r="G405" s="165"/>
      <c r="H405" s="165"/>
      <c r="I405" s="165"/>
      <c r="J405" s="166"/>
      <c r="K405" s="165"/>
      <c r="L405" s="165"/>
      <c r="M405" s="32"/>
      <c r="N405" s="74"/>
      <c r="O405" s="165"/>
      <c r="P405" s="165"/>
      <c r="Q405" s="165"/>
      <c r="R405" s="166"/>
      <c r="S405" s="32"/>
      <c r="T405" s="32"/>
      <c r="U405" s="74"/>
      <c r="V405" s="165"/>
      <c r="W405" s="165"/>
      <c r="X405" s="165"/>
      <c r="Y405" s="166"/>
      <c r="Z405" s="39"/>
    </row>
    <row r="406" spans="1:26" x14ac:dyDescent="0.2">
      <c r="A406" s="114">
        <v>16</v>
      </c>
      <c r="B406" s="114">
        <v>27</v>
      </c>
      <c r="C406" s="114">
        <v>22</v>
      </c>
      <c r="D406" s="114">
        <v>16</v>
      </c>
      <c r="E406" s="74"/>
      <c r="F406" s="165"/>
      <c r="G406" s="165"/>
      <c r="H406" s="165"/>
      <c r="I406" s="165"/>
      <c r="J406" s="166"/>
      <c r="K406" s="165"/>
      <c r="L406" s="165"/>
      <c r="M406" s="32"/>
      <c r="N406" s="74"/>
      <c r="O406" s="165"/>
      <c r="P406" s="165"/>
      <c r="Q406" s="165"/>
      <c r="R406" s="166"/>
      <c r="S406" s="32"/>
      <c r="T406" s="32"/>
      <c r="U406" s="74"/>
      <c r="V406" s="165"/>
      <c r="W406" s="165"/>
      <c r="X406" s="165"/>
      <c r="Y406" s="166"/>
      <c r="Z406" s="39"/>
    </row>
    <row r="407" spans="1:26" x14ac:dyDescent="0.2">
      <c r="A407" s="114">
        <v>30</v>
      </c>
      <c r="B407" s="114">
        <v>28</v>
      </c>
      <c r="C407" s="114">
        <v>23</v>
      </c>
      <c r="D407" s="114">
        <v>30</v>
      </c>
      <c r="E407" s="74"/>
      <c r="F407" s="165"/>
      <c r="G407" s="165"/>
      <c r="H407" s="165"/>
      <c r="I407" s="165"/>
      <c r="J407" s="166"/>
      <c r="K407" s="165"/>
      <c r="L407" s="165"/>
      <c r="M407" s="32"/>
      <c r="N407" s="74"/>
      <c r="O407" s="166"/>
      <c r="P407" s="165"/>
      <c r="Q407" s="165"/>
      <c r="R407" s="166"/>
      <c r="S407" s="32"/>
      <c r="T407" s="32"/>
      <c r="U407" s="74"/>
      <c r="V407" s="166"/>
      <c r="W407" s="165"/>
      <c r="X407" s="165"/>
      <c r="Y407" s="166"/>
      <c r="Z407" s="39"/>
    </row>
    <row r="408" spans="1:26" ht="12" x14ac:dyDescent="0.25">
      <c r="A408" s="114">
        <v>64</v>
      </c>
      <c r="B408" s="114">
        <v>64</v>
      </c>
      <c r="C408" s="114">
        <v>24</v>
      </c>
      <c r="D408" s="114">
        <v>64</v>
      </c>
      <c r="E408" s="73"/>
      <c r="F408" s="167"/>
      <c r="G408" s="167"/>
      <c r="H408" s="167"/>
      <c r="I408" s="167"/>
      <c r="J408" s="167"/>
      <c r="K408" s="167"/>
      <c r="L408" s="167"/>
      <c r="M408" s="39"/>
      <c r="N408" s="73"/>
      <c r="O408" s="167"/>
      <c r="P408" s="167"/>
      <c r="Q408" s="167"/>
      <c r="R408" s="167"/>
      <c r="S408" s="39"/>
      <c r="T408" s="39"/>
      <c r="U408" s="73"/>
      <c r="V408" s="167"/>
      <c r="W408" s="167"/>
      <c r="X408" s="167"/>
      <c r="Y408" s="167"/>
      <c r="Z408" s="39"/>
    </row>
    <row r="409" spans="1:26" ht="12" x14ac:dyDescent="0.25">
      <c r="A409" s="153">
        <v>57</v>
      </c>
      <c r="B409" s="153">
        <v>53</v>
      </c>
      <c r="C409" s="153">
        <v>25</v>
      </c>
      <c r="D409" s="153">
        <v>51</v>
      </c>
      <c r="E409" s="73"/>
      <c r="F409" s="164"/>
      <c r="G409" s="164"/>
      <c r="H409" s="164"/>
      <c r="I409" s="164"/>
      <c r="J409" s="164"/>
      <c r="K409" s="164"/>
      <c r="L409" s="164"/>
      <c r="M409" s="32"/>
      <c r="N409" s="73"/>
      <c r="O409" s="164"/>
      <c r="P409" s="164"/>
      <c r="Q409" s="164"/>
      <c r="R409" s="164"/>
      <c r="S409" s="32"/>
      <c r="T409" s="32"/>
      <c r="U409" s="73"/>
      <c r="V409" s="164"/>
      <c r="W409" s="164"/>
      <c r="X409" s="164"/>
      <c r="Y409" s="164"/>
      <c r="Z409" s="39"/>
    </row>
    <row r="410" spans="1:26" x14ac:dyDescent="0.2">
      <c r="A410" s="114">
        <v>19</v>
      </c>
      <c r="B410" s="114">
        <v>49</v>
      </c>
      <c r="C410" s="114">
        <v>26</v>
      </c>
      <c r="D410" s="114">
        <v>19</v>
      </c>
      <c r="E410" s="74"/>
      <c r="F410" s="165"/>
      <c r="G410" s="165"/>
      <c r="H410" s="166"/>
      <c r="I410" s="166"/>
      <c r="J410" s="166"/>
      <c r="K410" s="165"/>
      <c r="L410" s="166"/>
      <c r="M410" s="32"/>
      <c r="N410" s="74"/>
      <c r="O410" s="166"/>
      <c r="P410" s="166"/>
      <c r="Q410" s="165"/>
      <c r="R410" s="166"/>
      <c r="S410" s="32"/>
      <c r="T410" s="32"/>
      <c r="U410" s="74"/>
      <c r="V410" s="166"/>
      <c r="W410" s="166"/>
      <c r="X410" s="165"/>
      <c r="Y410" s="166"/>
      <c r="Z410" s="39"/>
    </row>
    <row r="411" spans="1:26" x14ac:dyDescent="0.2">
      <c r="A411" s="114">
        <v>24</v>
      </c>
      <c r="B411" s="114">
        <v>50</v>
      </c>
      <c r="C411" s="114">
        <v>27</v>
      </c>
      <c r="D411" s="114">
        <v>24</v>
      </c>
      <c r="E411" s="74"/>
      <c r="F411" s="165"/>
      <c r="G411" s="165"/>
      <c r="H411" s="166"/>
      <c r="I411" s="166"/>
      <c r="J411" s="166"/>
      <c r="K411" s="165"/>
      <c r="L411" s="166"/>
      <c r="M411" s="32"/>
      <c r="N411" s="74"/>
      <c r="O411" s="166"/>
      <c r="P411" s="165"/>
      <c r="Q411" s="165"/>
      <c r="R411" s="166"/>
      <c r="S411" s="32"/>
      <c r="T411" s="32"/>
      <c r="U411" s="74"/>
      <c r="V411" s="166"/>
      <c r="W411" s="165"/>
      <c r="X411" s="165"/>
      <c r="Y411" s="166"/>
      <c r="Z411" s="39"/>
    </row>
    <row r="412" spans="1:26" x14ac:dyDescent="0.2">
      <c r="A412" s="114">
        <v>26</v>
      </c>
      <c r="B412" s="114">
        <v>51</v>
      </c>
      <c r="C412" s="114">
        <v>28</v>
      </c>
      <c r="D412" s="114">
        <v>26</v>
      </c>
      <c r="E412" s="74"/>
      <c r="F412" s="165"/>
      <c r="G412" s="165"/>
      <c r="H412" s="166"/>
      <c r="I412" s="166"/>
      <c r="J412" s="166"/>
      <c r="K412" s="165"/>
      <c r="L412" s="166"/>
      <c r="M412" s="32"/>
      <c r="N412" s="74"/>
      <c r="O412" s="166"/>
      <c r="P412" s="165"/>
      <c r="Q412" s="165"/>
      <c r="R412" s="166"/>
      <c r="S412" s="32"/>
      <c r="T412" s="32"/>
      <c r="U412" s="74"/>
      <c r="V412" s="166"/>
      <c r="W412" s="165"/>
      <c r="X412" s="165"/>
      <c r="Y412" s="166"/>
      <c r="Z412" s="39"/>
    </row>
    <row r="413" spans="1:26" x14ac:dyDescent="0.2">
      <c r="A413" s="114">
        <v>43</v>
      </c>
      <c r="B413" s="114">
        <v>52</v>
      </c>
      <c r="C413" s="114">
        <v>29</v>
      </c>
      <c r="D413" s="114">
        <v>43</v>
      </c>
      <c r="E413" s="74"/>
      <c r="F413" s="165"/>
      <c r="G413" s="165"/>
      <c r="H413" s="166"/>
      <c r="I413" s="166"/>
      <c r="J413" s="166"/>
      <c r="K413" s="165"/>
      <c r="L413" s="166"/>
      <c r="M413" s="32"/>
      <c r="N413" s="74"/>
      <c r="O413" s="166"/>
      <c r="P413" s="165"/>
      <c r="Q413" s="165"/>
      <c r="R413" s="166"/>
      <c r="S413" s="32"/>
      <c r="T413" s="32"/>
      <c r="U413" s="74"/>
      <c r="V413" s="166"/>
      <c r="W413" s="165"/>
      <c r="X413" s="165"/>
      <c r="Y413" s="166"/>
      <c r="Z413" s="39"/>
    </row>
    <row r="414" spans="1:26" ht="12" x14ac:dyDescent="0.25">
      <c r="A414" s="114">
        <v>65</v>
      </c>
      <c r="B414" s="114">
        <v>65</v>
      </c>
      <c r="C414" s="114">
        <v>30</v>
      </c>
      <c r="D414" s="114">
        <v>65</v>
      </c>
      <c r="E414" s="73"/>
      <c r="F414" s="167"/>
      <c r="G414" s="167"/>
      <c r="H414" s="168"/>
      <c r="I414" s="168"/>
      <c r="J414" s="167"/>
      <c r="K414" s="167"/>
      <c r="L414" s="167"/>
      <c r="M414" s="39"/>
      <c r="N414" s="73"/>
      <c r="O414" s="166"/>
      <c r="P414" s="167"/>
      <c r="Q414" s="167"/>
      <c r="R414" s="167"/>
      <c r="S414" s="39"/>
      <c r="T414" s="39"/>
      <c r="U414" s="73"/>
      <c r="V414" s="166"/>
      <c r="W414" s="167"/>
      <c r="X414" s="167"/>
      <c r="Y414" s="167"/>
      <c r="Z414" s="39"/>
    </row>
    <row r="415" spans="1:26" ht="12" x14ac:dyDescent="0.25">
      <c r="A415" s="153">
        <v>46</v>
      </c>
      <c r="B415" s="153">
        <v>7</v>
      </c>
      <c r="C415" s="153">
        <v>31</v>
      </c>
      <c r="D415" s="153">
        <v>52</v>
      </c>
      <c r="E415" s="73"/>
      <c r="F415" s="164"/>
      <c r="G415" s="164"/>
      <c r="H415" s="164"/>
      <c r="I415" s="164"/>
      <c r="J415" s="164"/>
      <c r="K415" s="164"/>
      <c r="L415" s="164"/>
      <c r="M415" s="32"/>
      <c r="N415" s="73"/>
      <c r="O415" s="164"/>
      <c r="P415" s="164"/>
      <c r="Q415" s="164"/>
      <c r="R415" s="164"/>
      <c r="S415" s="32"/>
      <c r="T415" s="32"/>
      <c r="U415" s="73"/>
      <c r="V415" s="164"/>
      <c r="W415" s="164"/>
      <c r="X415" s="164"/>
      <c r="Y415" s="164"/>
      <c r="Z415" s="39"/>
    </row>
    <row r="416" spans="1:26" x14ac:dyDescent="0.2">
      <c r="A416" s="114">
        <v>13</v>
      </c>
      <c r="B416" s="114">
        <v>1</v>
      </c>
      <c r="C416" s="114">
        <v>32</v>
      </c>
      <c r="D416" s="114">
        <v>13</v>
      </c>
      <c r="E416" s="74"/>
      <c r="F416" s="165"/>
      <c r="G416" s="165"/>
      <c r="H416" s="165"/>
      <c r="I416" s="165"/>
      <c r="J416" s="165"/>
      <c r="K416" s="165"/>
      <c r="L416" s="165"/>
      <c r="M416" s="32"/>
      <c r="N416" s="74"/>
      <c r="O416" s="165"/>
      <c r="P416" s="165"/>
      <c r="Q416" s="165"/>
      <c r="R416" s="166"/>
      <c r="S416" s="32"/>
      <c r="T416" s="32"/>
      <c r="U416" s="74"/>
      <c r="V416" s="165"/>
      <c r="W416" s="165"/>
      <c r="X416" s="165"/>
      <c r="Y416" s="166"/>
      <c r="Z416" s="39"/>
    </row>
    <row r="417" spans="1:26" x14ac:dyDescent="0.2">
      <c r="A417" s="114">
        <v>15</v>
      </c>
      <c r="B417" s="114">
        <v>2</v>
      </c>
      <c r="C417" s="114">
        <v>33</v>
      </c>
      <c r="D417" s="114">
        <v>15</v>
      </c>
      <c r="E417" s="74"/>
      <c r="F417" s="165"/>
      <c r="G417" s="165"/>
      <c r="H417" s="165"/>
      <c r="I417" s="165"/>
      <c r="J417" s="166"/>
      <c r="K417" s="165"/>
      <c r="L417" s="165"/>
      <c r="M417" s="32"/>
      <c r="N417" s="74"/>
      <c r="O417" s="165"/>
      <c r="P417" s="165"/>
      <c r="Q417" s="165"/>
      <c r="R417" s="166"/>
      <c r="S417" s="32"/>
      <c r="T417" s="32"/>
      <c r="U417" s="74"/>
      <c r="V417" s="165"/>
      <c r="W417" s="165"/>
      <c r="X417" s="165"/>
      <c r="Y417" s="166"/>
      <c r="Z417" s="39"/>
    </row>
    <row r="418" spans="1:26" x14ac:dyDescent="0.2">
      <c r="A418" s="114">
        <v>27</v>
      </c>
      <c r="B418" s="114">
        <v>3</v>
      </c>
      <c r="C418" s="114">
        <v>34</v>
      </c>
      <c r="D418" s="114">
        <v>27</v>
      </c>
      <c r="E418" s="74"/>
      <c r="F418" s="165"/>
      <c r="G418" s="165"/>
      <c r="H418" s="165"/>
      <c r="I418" s="165"/>
      <c r="J418" s="166"/>
      <c r="K418" s="165"/>
      <c r="L418" s="165"/>
      <c r="M418" s="32"/>
      <c r="N418" s="74"/>
      <c r="O418" s="165"/>
      <c r="P418" s="165"/>
      <c r="Q418" s="165"/>
      <c r="R418" s="166"/>
      <c r="S418" s="32"/>
      <c r="T418" s="32"/>
      <c r="U418" s="74"/>
      <c r="V418" s="165"/>
      <c r="W418" s="165"/>
      <c r="X418" s="165"/>
      <c r="Y418" s="166"/>
      <c r="Z418" s="39"/>
    </row>
    <row r="419" spans="1:26" x14ac:dyDescent="0.2">
      <c r="A419" s="114">
        <v>31</v>
      </c>
      <c r="B419" s="114">
        <v>4</v>
      </c>
      <c r="C419" s="114">
        <v>35</v>
      </c>
      <c r="D419" s="114">
        <v>31</v>
      </c>
      <c r="E419" s="74"/>
      <c r="F419" s="165"/>
      <c r="G419" s="165"/>
      <c r="H419" s="165"/>
      <c r="I419" s="165"/>
      <c r="J419" s="166"/>
      <c r="K419" s="165"/>
      <c r="L419" s="165"/>
      <c r="M419" s="32"/>
      <c r="N419" s="74"/>
      <c r="O419" s="165"/>
      <c r="P419" s="165"/>
      <c r="Q419" s="165"/>
      <c r="R419" s="166"/>
      <c r="S419" s="32"/>
      <c r="T419" s="32"/>
      <c r="U419" s="74"/>
      <c r="V419" s="165"/>
      <c r="W419" s="165"/>
      <c r="X419" s="165"/>
      <c r="Y419" s="166"/>
      <c r="Z419" s="39"/>
    </row>
    <row r="420" spans="1:26" x14ac:dyDescent="0.2">
      <c r="A420" s="114">
        <v>32</v>
      </c>
      <c r="B420" s="114">
        <v>5</v>
      </c>
      <c r="C420" s="114">
        <v>36</v>
      </c>
      <c r="D420" s="114">
        <v>32</v>
      </c>
      <c r="E420" s="74"/>
      <c r="F420" s="165"/>
      <c r="G420" s="165"/>
      <c r="H420" s="165"/>
      <c r="I420" s="165"/>
      <c r="J420" s="165"/>
      <c r="K420" s="165"/>
      <c r="L420" s="165"/>
      <c r="M420" s="32"/>
      <c r="N420" s="74"/>
      <c r="O420" s="165"/>
      <c r="P420" s="165"/>
      <c r="Q420" s="165"/>
      <c r="R420" s="165"/>
      <c r="S420" s="32"/>
      <c r="T420" s="32"/>
      <c r="U420" s="74"/>
      <c r="V420" s="165"/>
      <c r="W420" s="165"/>
      <c r="X420" s="165"/>
      <c r="Y420" s="165"/>
      <c r="Z420" s="39"/>
    </row>
    <row r="421" spans="1:26" x14ac:dyDescent="0.2">
      <c r="A421" s="114">
        <v>40</v>
      </c>
      <c r="B421" s="114">
        <v>6</v>
      </c>
      <c r="C421" s="114">
        <v>37</v>
      </c>
      <c r="D421" s="114">
        <v>40</v>
      </c>
      <c r="E421" s="74"/>
      <c r="F421" s="165"/>
      <c r="G421" s="165"/>
      <c r="H421" s="165"/>
      <c r="I421" s="165"/>
      <c r="J421" s="166"/>
      <c r="K421" s="165"/>
      <c r="L421" s="165"/>
      <c r="M421" s="32"/>
      <c r="N421" s="74"/>
      <c r="O421" s="165"/>
      <c r="P421" s="165"/>
      <c r="Q421" s="165"/>
      <c r="R421" s="166"/>
      <c r="S421" s="32"/>
      <c r="T421" s="32"/>
      <c r="U421" s="74"/>
      <c r="V421" s="165"/>
      <c r="W421" s="165"/>
      <c r="X421" s="165"/>
      <c r="Y421" s="166"/>
      <c r="Z421" s="39"/>
    </row>
    <row r="422" spans="1:26" ht="12" x14ac:dyDescent="0.25">
      <c r="A422" s="114">
        <v>66</v>
      </c>
      <c r="B422" s="114">
        <v>66</v>
      </c>
      <c r="C422" s="114">
        <v>38</v>
      </c>
      <c r="D422" s="114">
        <v>66</v>
      </c>
      <c r="E422" s="73"/>
      <c r="F422" s="167"/>
      <c r="G422" s="167"/>
      <c r="H422" s="167"/>
      <c r="I422" s="167"/>
      <c r="J422" s="167"/>
      <c r="K422" s="167"/>
      <c r="L422" s="167"/>
      <c r="M422" s="39"/>
      <c r="N422" s="73"/>
      <c r="O422" s="167"/>
      <c r="P422" s="167"/>
      <c r="Q422" s="167"/>
      <c r="R422" s="167"/>
      <c r="S422" s="39"/>
      <c r="T422" s="39"/>
      <c r="U422" s="73"/>
      <c r="V422" s="167"/>
      <c r="W422" s="167"/>
      <c r="X422" s="167"/>
      <c r="Y422" s="167"/>
      <c r="Z422" s="39"/>
    </row>
    <row r="423" spans="1:26" ht="12" x14ac:dyDescent="0.25">
      <c r="A423" s="153">
        <v>53</v>
      </c>
      <c r="B423" s="153">
        <v>35</v>
      </c>
      <c r="C423" s="153">
        <v>39</v>
      </c>
      <c r="D423" s="153">
        <v>53</v>
      </c>
      <c r="E423" s="73"/>
      <c r="F423" s="164"/>
      <c r="G423" s="164"/>
      <c r="H423" s="164"/>
      <c r="I423" s="164"/>
      <c r="J423" s="164"/>
      <c r="K423" s="164"/>
      <c r="L423" s="164"/>
      <c r="M423" s="32"/>
      <c r="N423" s="73"/>
      <c r="O423" s="164"/>
      <c r="P423" s="164"/>
      <c r="Q423" s="164"/>
      <c r="R423" s="164"/>
      <c r="S423" s="32"/>
      <c r="T423" s="32"/>
      <c r="U423" s="73"/>
      <c r="V423" s="164"/>
      <c r="W423" s="164"/>
      <c r="X423" s="164"/>
      <c r="Y423" s="164"/>
      <c r="Z423" s="39"/>
    </row>
    <row r="424" spans="1:26" x14ac:dyDescent="0.2">
      <c r="A424" s="114">
        <v>8</v>
      </c>
      <c r="B424" s="114">
        <v>30</v>
      </c>
      <c r="C424" s="114">
        <v>40</v>
      </c>
      <c r="D424" s="114">
        <v>8</v>
      </c>
      <c r="E424" s="74"/>
      <c r="F424" s="165"/>
      <c r="G424" s="165"/>
      <c r="H424" s="165"/>
      <c r="I424" s="165"/>
      <c r="J424" s="166"/>
      <c r="K424" s="165"/>
      <c r="L424" s="166"/>
      <c r="M424" s="32"/>
      <c r="N424" s="74"/>
      <c r="O424" s="165"/>
      <c r="P424" s="165"/>
      <c r="Q424" s="165"/>
      <c r="R424" s="166"/>
      <c r="S424" s="32"/>
      <c r="T424" s="32"/>
      <c r="U424" s="74"/>
      <c r="V424" s="165"/>
      <c r="W424" s="165"/>
      <c r="X424" s="165"/>
      <c r="Y424" s="166"/>
      <c r="Z424" s="39"/>
    </row>
    <row r="425" spans="1:26" x14ac:dyDescent="0.2">
      <c r="A425" s="114">
        <v>9</v>
      </c>
      <c r="B425" s="114">
        <v>31</v>
      </c>
      <c r="C425" s="114">
        <v>41</v>
      </c>
      <c r="D425" s="114">
        <v>9</v>
      </c>
      <c r="E425" s="74"/>
      <c r="F425" s="165"/>
      <c r="G425" s="165"/>
      <c r="H425" s="165"/>
      <c r="I425" s="165"/>
      <c r="J425" s="166"/>
      <c r="K425" s="165"/>
      <c r="L425" s="165"/>
      <c r="M425" s="32"/>
      <c r="N425" s="74"/>
      <c r="O425" s="165"/>
      <c r="P425" s="165"/>
      <c r="Q425" s="165"/>
      <c r="R425" s="166"/>
      <c r="S425" s="32"/>
      <c r="T425" s="32"/>
      <c r="U425" s="74"/>
      <c r="V425" s="165"/>
      <c r="W425" s="165"/>
      <c r="X425" s="165"/>
      <c r="Y425" s="166"/>
      <c r="Z425" s="39"/>
    </row>
    <row r="426" spans="1:26" x14ac:dyDescent="0.2">
      <c r="A426" s="114">
        <v>28</v>
      </c>
      <c r="B426" s="114">
        <v>32</v>
      </c>
      <c r="C426" s="114">
        <v>42</v>
      </c>
      <c r="D426" s="114">
        <v>28</v>
      </c>
      <c r="E426" s="74"/>
      <c r="F426" s="165"/>
      <c r="G426" s="165"/>
      <c r="H426" s="165"/>
      <c r="I426" s="165"/>
      <c r="J426" s="166"/>
      <c r="K426" s="165"/>
      <c r="L426" s="165"/>
      <c r="M426" s="32"/>
      <c r="N426" s="74"/>
      <c r="O426" s="165"/>
      <c r="P426" s="165"/>
      <c r="Q426" s="165"/>
      <c r="R426" s="166"/>
      <c r="S426" s="32"/>
      <c r="T426" s="32"/>
      <c r="U426" s="74"/>
      <c r="V426" s="165"/>
      <c r="W426" s="165"/>
      <c r="X426" s="165"/>
      <c r="Y426" s="166"/>
      <c r="Z426" s="39"/>
    </row>
    <row r="427" spans="1:26" x14ac:dyDescent="0.2">
      <c r="A427" s="114">
        <v>34</v>
      </c>
      <c r="B427" s="114">
        <v>33</v>
      </c>
      <c r="C427" s="114">
        <v>43</v>
      </c>
      <c r="D427" s="114">
        <v>34</v>
      </c>
      <c r="E427" s="74"/>
      <c r="F427" s="165"/>
      <c r="G427" s="165"/>
      <c r="H427" s="165"/>
      <c r="I427" s="165"/>
      <c r="J427" s="166"/>
      <c r="K427" s="165"/>
      <c r="L427" s="166"/>
      <c r="M427" s="32"/>
      <c r="N427" s="74"/>
      <c r="O427" s="165"/>
      <c r="P427" s="165"/>
      <c r="Q427" s="165"/>
      <c r="R427" s="166"/>
      <c r="S427" s="32"/>
      <c r="T427" s="32"/>
      <c r="U427" s="74"/>
      <c r="V427" s="165"/>
      <c r="W427" s="165"/>
      <c r="X427" s="165"/>
      <c r="Y427" s="166"/>
      <c r="Z427" s="39"/>
    </row>
    <row r="428" spans="1:26" x14ac:dyDescent="0.2">
      <c r="A428" s="114">
        <v>35</v>
      </c>
      <c r="B428" s="114">
        <v>34</v>
      </c>
      <c r="C428" s="114">
        <v>44</v>
      </c>
      <c r="D428" s="114">
        <v>35</v>
      </c>
      <c r="E428" s="74"/>
      <c r="F428" s="165"/>
      <c r="G428" s="165"/>
      <c r="H428" s="165"/>
      <c r="I428" s="165"/>
      <c r="J428" s="166"/>
      <c r="K428" s="165"/>
      <c r="L428" s="165"/>
      <c r="M428" s="32"/>
      <c r="N428" s="74"/>
      <c r="O428" s="165"/>
      <c r="P428" s="165"/>
      <c r="Q428" s="165"/>
      <c r="R428" s="166"/>
      <c r="S428" s="32"/>
      <c r="T428" s="32"/>
      <c r="U428" s="74"/>
      <c r="V428" s="165"/>
      <c r="W428" s="165"/>
      <c r="X428" s="165"/>
      <c r="Y428" s="166"/>
      <c r="Z428" s="39"/>
    </row>
    <row r="429" spans="1:26" ht="12" x14ac:dyDescent="0.25">
      <c r="A429" s="114">
        <v>67</v>
      </c>
      <c r="B429" s="114">
        <v>67</v>
      </c>
      <c r="C429" s="114">
        <v>45</v>
      </c>
      <c r="D429" s="114">
        <v>67</v>
      </c>
      <c r="E429" s="73"/>
      <c r="F429" s="167"/>
      <c r="G429" s="167"/>
      <c r="H429" s="167"/>
      <c r="I429" s="167"/>
      <c r="J429" s="167"/>
      <c r="K429" s="167"/>
      <c r="L429" s="167"/>
      <c r="M429" s="39"/>
      <c r="N429" s="73"/>
      <c r="O429" s="167"/>
      <c r="P429" s="167"/>
      <c r="Q429" s="167"/>
      <c r="R429" s="167"/>
      <c r="S429" s="39"/>
      <c r="T429" s="39"/>
      <c r="U429" s="73"/>
      <c r="V429" s="167"/>
      <c r="W429" s="167"/>
      <c r="X429" s="167"/>
      <c r="Y429" s="167"/>
      <c r="Z429" s="39"/>
    </row>
    <row r="430" spans="1:26" ht="12" x14ac:dyDescent="0.25">
      <c r="A430" s="153">
        <v>49</v>
      </c>
      <c r="B430" s="153">
        <v>16</v>
      </c>
      <c r="C430" s="153">
        <v>46</v>
      </c>
      <c r="D430" s="153">
        <v>54</v>
      </c>
      <c r="E430" s="73"/>
      <c r="F430" s="164"/>
      <c r="G430" s="164"/>
      <c r="H430" s="164"/>
      <c r="I430" s="164"/>
      <c r="J430" s="164"/>
      <c r="K430" s="164"/>
      <c r="L430" s="164"/>
      <c r="M430" s="32"/>
      <c r="N430" s="73"/>
      <c r="O430" s="164"/>
      <c r="P430" s="164"/>
      <c r="Q430" s="164"/>
      <c r="R430" s="164"/>
      <c r="S430" s="32"/>
      <c r="T430" s="32"/>
      <c r="U430" s="73"/>
      <c r="V430" s="164"/>
      <c r="W430" s="164"/>
      <c r="X430" s="164"/>
      <c r="Y430" s="164"/>
      <c r="Z430" s="39"/>
    </row>
    <row r="431" spans="1:26" x14ac:dyDescent="0.2">
      <c r="A431" s="114">
        <v>4</v>
      </c>
      <c r="B431" s="114">
        <v>13</v>
      </c>
      <c r="C431" s="114">
        <v>47</v>
      </c>
      <c r="D431" s="114">
        <v>4</v>
      </c>
      <c r="E431" s="74"/>
      <c r="F431" s="165"/>
      <c r="G431" s="165"/>
      <c r="H431" s="165"/>
      <c r="I431" s="165"/>
      <c r="J431" s="166"/>
      <c r="K431" s="165"/>
      <c r="L431" s="165"/>
      <c r="M431" s="32"/>
      <c r="N431" s="74"/>
      <c r="O431" s="165"/>
      <c r="P431" s="165"/>
      <c r="Q431" s="165"/>
      <c r="R431" s="166"/>
      <c r="S431" s="32"/>
      <c r="T431" s="32"/>
      <c r="U431" s="74"/>
      <c r="V431" s="165"/>
      <c r="W431" s="165"/>
      <c r="X431" s="165"/>
      <c r="Y431" s="166"/>
      <c r="Z431" s="39"/>
    </row>
    <row r="432" spans="1:26" x14ac:dyDescent="0.2">
      <c r="A432" s="114">
        <v>14</v>
      </c>
      <c r="B432" s="114">
        <v>14</v>
      </c>
      <c r="C432" s="114">
        <v>48</v>
      </c>
      <c r="D432" s="114">
        <v>14</v>
      </c>
      <c r="E432" s="74"/>
      <c r="F432" s="165"/>
      <c r="G432" s="165"/>
      <c r="H432" s="165"/>
      <c r="I432" s="165"/>
      <c r="J432" s="166"/>
      <c r="K432" s="165"/>
      <c r="L432" s="165"/>
      <c r="M432" s="32"/>
      <c r="N432" s="74"/>
      <c r="O432" s="165"/>
      <c r="P432" s="165"/>
      <c r="Q432" s="165"/>
      <c r="R432" s="166"/>
      <c r="S432" s="32"/>
      <c r="T432" s="32"/>
      <c r="U432" s="74"/>
      <c r="V432" s="165"/>
      <c r="W432" s="165"/>
      <c r="X432" s="165"/>
      <c r="Y432" s="166"/>
      <c r="Z432" s="39"/>
    </row>
    <row r="433" spans="1:26" x14ac:dyDescent="0.2">
      <c r="A433" s="114">
        <v>36</v>
      </c>
      <c r="B433" s="114">
        <v>15</v>
      </c>
      <c r="C433" s="114">
        <v>49</v>
      </c>
      <c r="D433" s="114">
        <v>36</v>
      </c>
      <c r="E433" s="74"/>
      <c r="F433" s="165"/>
      <c r="G433" s="165"/>
      <c r="H433" s="165"/>
      <c r="I433" s="165"/>
      <c r="J433" s="166"/>
      <c r="K433" s="165"/>
      <c r="L433" s="165"/>
      <c r="M433" s="32"/>
      <c r="N433" s="74"/>
      <c r="O433" s="165"/>
      <c r="P433" s="165"/>
      <c r="Q433" s="165"/>
      <c r="R433" s="166"/>
      <c r="S433" s="32"/>
      <c r="T433" s="32"/>
      <c r="U433" s="74"/>
      <c r="V433" s="165"/>
      <c r="W433" s="165"/>
      <c r="X433" s="165"/>
      <c r="Y433" s="166"/>
      <c r="Z433" s="39"/>
    </row>
    <row r="434" spans="1:26" ht="12" x14ac:dyDescent="0.25">
      <c r="A434" s="114">
        <v>68</v>
      </c>
      <c r="B434" s="114">
        <v>68</v>
      </c>
      <c r="C434" s="114">
        <v>50</v>
      </c>
      <c r="D434" s="114">
        <v>68</v>
      </c>
      <c r="E434" s="73"/>
      <c r="F434" s="167"/>
      <c r="G434" s="167"/>
      <c r="H434" s="167"/>
      <c r="I434" s="167"/>
      <c r="J434" s="167"/>
      <c r="K434" s="167"/>
      <c r="L434" s="167"/>
      <c r="M434" s="39"/>
      <c r="N434" s="73"/>
      <c r="O434" s="167"/>
      <c r="P434" s="167"/>
      <c r="Q434" s="167"/>
      <c r="R434" s="167"/>
      <c r="S434" s="39"/>
      <c r="T434" s="39"/>
      <c r="U434" s="73"/>
      <c r="V434" s="167"/>
      <c r="W434" s="167"/>
      <c r="X434" s="167"/>
      <c r="Y434" s="167"/>
      <c r="Z434" s="39"/>
    </row>
    <row r="435" spans="1:26" ht="12" x14ac:dyDescent="0.25">
      <c r="A435" s="153">
        <v>55</v>
      </c>
      <c r="B435" s="153">
        <v>44</v>
      </c>
      <c r="C435" s="153">
        <v>51</v>
      </c>
      <c r="D435" s="153">
        <v>55</v>
      </c>
      <c r="E435" s="73"/>
      <c r="F435" s="164"/>
      <c r="G435" s="164"/>
      <c r="H435" s="164"/>
      <c r="I435" s="164"/>
      <c r="J435" s="164"/>
      <c r="K435" s="164"/>
      <c r="L435" s="164"/>
      <c r="M435" s="32"/>
      <c r="N435" s="73"/>
      <c r="O435" s="164"/>
      <c r="P435" s="164"/>
      <c r="Q435" s="164"/>
      <c r="R435" s="164"/>
      <c r="S435" s="32"/>
      <c r="T435" s="32"/>
      <c r="U435" s="73"/>
      <c r="V435" s="164"/>
      <c r="W435" s="164"/>
      <c r="X435" s="164"/>
      <c r="Y435" s="164"/>
      <c r="Z435" s="39"/>
    </row>
    <row r="436" spans="1:26" x14ac:dyDescent="0.2">
      <c r="A436" s="114">
        <v>20</v>
      </c>
      <c r="B436" s="114">
        <v>40</v>
      </c>
      <c r="C436" s="114">
        <v>52</v>
      </c>
      <c r="D436" s="114">
        <v>20</v>
      </c>
      <c r="E436" s="74"/>
      <c r="F436" s="165"/>
      <c r="G436" s="165"/>
      <c r="H436" s="165"/>
      <c r="I436" s="165"/>
      <c r="J436" s="166"/>
      <c r="K436" s="165"/>
      <c r="L436" s="165"/>
      <c r="M436" s="32"/>
      <c r="N436" s="74"/>
      <c r="O436" s="165"/>
      <c r="P436" s="165"/>
      <c r="Q436" s="165"/>
      <c r="R436" s="166"/>
      <c r="S436" s="32"/>
      <c r="T436" s="32"/>
      <c r="U436" s="74"/>
      <c r="V436" s="165"/>
      <c r="W436" s="165"/>
      <c r="X436" s="165"/>
      <c r="Y436" s="166"/>
      <c r="Z436" s="39"/>
    </row>
    <row r="437" spans="1:26" x14ac:dyDescent="0.2">
      <c r="A437" s="114">
        <v>29</v>
      </c>
      <c r="B437" s="114">
        <v>41</v>
      </c>
      <c r="C437" s="114">
        <v>53</v>
      </c>
      <c r="D437" s="114">
        <v>29</v>
      </c>
      <c r="E437" s="74"/>
      <c r="F437" s="165"/>
      <c r="G437" s="165"/>
      <c r="H437" s="165"/>
      <c r="I437" s="165"/>
      <c r="J437" s="165"/>
      <c r="K437" s="165"/>
      <c r="L437" s="166"/>
      <c r="M437" s="32"/>
      <c r="N437" s="74"/>
      <c r="O437" s="165"/>
      <c r="P437" s="165"/>
      <c r="Q437" s="165"/>
      <c r="R437" s="166"/>
      <c r="S437" s="32"/>
      <c r="T437" s="32"/>
      <c r="U437" s="74"/>
      <c r="V437" s="165"/>
      <c r="W437" s="165"/>
      <c r="X437" s="165"/>
      <c r="Y437" s="166"/>
      <c r="Z437" s="39"/>
    </row>
    <row r="438" spans="1:26" x14ac:dyDescent="0.2">
      <c r="A438" s="114">
        <v>39</v>
      </c>
      <c r="B438" s="114">
        <v>42</v>
      </c>
      <c r="C438" s="114">
        <v>54</v>
      </c>
      <c r="D438" s="114">
        <v>39</v>
      </c>
      <c r="E438" s="74"/>
      <c r="F438" s="165"/>
      <c r="G438" s="165"/>
      <c r="H438" s="165"/>
      <c r="I438" s="165"/>
      <c r="J438" s="165"/>
      <c r="K438" s="165"/>
      <c r="L438" s="166"/>
      <c r="M438" s="32"/>
      <c r="N438" s="74"/>
      <c r="O438" s="165"/>
      <c r="P438" s="165"/>
      <c r="Q438" s="165"/>
      <c r="R438" s="166"/>
      <c r="S438" s="32"/>
      <c r="T438" s="32"/>
      <c r="U438" s="74"/>
      <c r="V438" s="165"/>
      <c r="W438" s="165"/>
      <c r="X438" s="165"/>
      <c r="Y438" s="166"/>
      <c r="Z438" s="39"/>
    </row>
    <row r="439" spans="1:26" x14ac:dyDescent="0.2">
      <c r="A439" s="114">
        <v>45</v>
      </c>
      <c r="B439" s="114">
        <v>43</v>
      </c>
      <c r="C439" s="114">
        <v>55</v>
      </c>
      <c r="D439" s="114">
        <v>45</v>
      </c>
      <c r="E439" s="74"/>
      <c r="F439" s="165"/>
      <c r="G439" s="165"/>
      <c r="H439" s="165"/>
      <c r="I439" s="165"/>
      <c r="J439" s="166"/>
      <c r="K439" s="165"/>
      <c r="L439" s="165"/>
      <c r="M439" s="32"/>
      <c r="N439" s="74"/>
      <c r="O439" s="165"/>
      <c r="P439" s="165"/>
      <c r="Q439" s="165"/>
      <c r="R439" s="166"/>
      <c r="S439" s="32"/>
      <c r="T439" s="32"/>
      <c r="U439" s="74"/>
      <c r="V439" s="165"/>
      <c r="W439" s="165"/>
      <c r="X439" s="165"/>
      <c r="Y439" s="166"/>
      <c r="Z439" s="39"/>
    </row>
    <row r="440" spans="1:26" ht="12" x14ac:dyDescent="0.25">
      <c r="A440" s="114">
        <v>69</v>
      </c>
      <c r="B440" s="114">
        <v>69</v>
      </c>
      <c r="C440" s="114">
        <v>56</v>
      </c>
      <c r="D440" s="114">
        <v>69</v>
      </c>
      <c r="E440" s="73"/>
      <c r="F440" s="167"/>
      <c r="G440" s="167"/>
      <c r="H440" s="167"/>
      <c r="I440" s="167"/>
      <c r="J440" s="167"/>
      <c r="K440" s="167"/>
      <c r="L440" s="167"/>
      <c r="M440" s="39"/>
      <c r="N440" s="73"/>
      <c r="O440" s="167"/>
      <c r="P440" s="167"/>
      <c r="Q440" s="167"/>
      <c r="R440" s="167"/>
      <c r="S440" s="39"/>
      <c r="T440" s="39"/>
      <c r="U440" s="73"/>
      <c r="V440" s="167"/>
      <c r="W440" s="167"/>
      <c r="X440" s="167"/>
      <c r="Y440" s="167"/>
      <c r="Z440" s="39"/>
    </row>
    <row r="441" spans="1:26" ht="12" x14ac:dyDescent="0.25">
      <c r="A441" s="153">
        <v>58</v>
      </c>
      <c r="B441" s="153">
        <v>58</v>
      </c>
      <c r="C441" s="153">
        <v>57</v>
      </c>
      <c r="D441" s="153">
        <v>56</v>
      </c>
      <c r="E441" s="73"/>
      <c r="F441" s="164"/>
      <c r="G441" s="164"/>
      <c r="H441" s="164"/>
      <c r="I441" s="164"/>
      <c r="J441" s="164"/>
      <c r="K441" s="164"/>
      <c r="L441" s="164"/>
      <c r="M441" s="32"/>
      <c r="N441" s="73"/>
      <c r="O441" s="164"/>
      <c r="P441" s="164"/>
      <c r="Q441" s="164"/>
      <c r="R441" s="164"/>
      <c r="S441" s="32"/>
      <c r="T441" s="32"/>
      <c r="U441" s="73"/>
      <c r="V441" s="164"/>
      <c r="W441" s="164"/>
      <c r="X441" s="164"/>
      <c r="Y441" s="164"/>
      <c r="Z441" s="39"/>
    </row>
    <row r="442" spans="1:26" x14ac:dyDescent="0.2">
      <c r="A442" s="114">
        <v>3</v>
      </c>
      <c r="B442" s="114">
        <v>54</v>
      </c>
      <c r="C442" s="114">
        <v>58</v>
      </c>
      <c r="D442" s="114">
        <v>3</v>
      </c>
      <c r="E442" s="74"/>
      <c r="F442" s="165"/>
      <c r="G442" s="165"/>
      <c r="H442" s="165"/>
      <c r="I442" s="165"/>
      <c r="J442" s="166"/>
      <c r="K442" s="165"/>
      <c r="L442" s="165"/>
      <c r="M442" s="32"/>
      <c r="N442" s="74"/>
      <c r="O442" s="165"/>
      <c r="P442" s="165"/>
      <c r="Q442" s="165"/>
      <c r="R442" s="166"/>
      <c r="S442" s="32"/>
      <c r="T442" s="32"/>
      <c r="U442" s="74"/>
      <c r="V442" s="165"/>
      <c r="W442" s="165"/>
      <c r="X442" s="165"/>
      <c r="Y442" s="166"/>
      <c r="Z442" s="39"/>
    </row>
    <row r="443" spans="1:26" x14ac:dyDescent="0.2">
      <c r="A443" s="114">
        <v>21</v>
      </c>
      <c r="B443" s="114">
        <v>55</v>
      </c>
      <c r="C443" s="114">
        <v>59</v>
      </c>
      <c r="D443" s="114">
        <v>21</v>
      </c>
      <c r="E443" s="74"/>
      <c r="F443" s="165"/>
      <c r="G443" s="165"/>
      <c r="H443" s="165"/>
      <c r="I443" s="165"/>
      <c r="J443" s="166"/>
      <c r="K443" s="165"/>
      <c r="L443" s="165"/>
      <c r="M443" s="32"/>
      <c r="N443" s="74"/>
      <c r="O443" s="165"/>
      <c r="P443" s="165"/>
      <c r="Q443" s="165"/>
      <c r="R443" s="166"/>
      <c r="S443" s="32"/>
      <c r="T443" s="32"/>
      <c r="U443" s="74"/>
      <c r="V443" s="165"/>
      <c r="W443" s="165"/>
      <c r="X443" s="165"/>
      <c r="Y443" s="166"/>
      <c r="Z443" s="39"/>
    </row>
    <row r="444" spans="1:26" x14ac:dyDescent="0.2">
      <c r="A444" s="114">
        <v>33</v>
      </c>
      <c r="B444" s="114">
        <v>56</v>
      </c>
      <c r="C444" s="114">
        <v>60</v>
      </c>
      <c r="D444" s="114">
        <v>33</v>
      </c>
      <c r="E444" s="74"/>
      <c r="F444" s="165"/>
      <c r="G444" s="165"/>
      <c r="H444" s="165"/>
      <c r="I444" s="165"/>
      <c r="J444" s="166"/>
      <c r="K444" s="165"/>
      <c r="L444" s="165"/>
      <c r="M444" s="32"/>
      <c r="N444" s="74"/>
      <c r="O444" s="165"/>
      <c r="P444" s="165"/>
      <c r="Q444" s="165"/>
      <c r="R444" s="166"/>
      <c r="S444" s="32"/>
      <c r="T444" s="32"/>
      <c r="U444" s="74"/>
      <c r="V444" s="165"/>
      <c r="W444" s="165"/>
      <c r="X444" s="165"/>
      <c r="Y444" s="166"/>
      <c r="Z444" s="39"/>
    </row>
    <row r="445" spans="1:26" s="39" customFormat="1" x14ac:dyDescent="0.2">
      <c r="A445" s="114">
        <v>41</v>
      </c>
      <c r="B445" s="114">
        <v>57</v>
      </c>
      <c r="C445" s="114">
        <v>61</v>
      </c>
      <c r="D445" s="114">
        <v>41</v>
      </c>
      <c r="E445" s="74"/>
      <c r="F445" s="165"/>
      <c r="G445" s="165"/>
      <c r="H445" s="165"/>
      <c r="I445" s="165"/>
      <c r="J445" s="166"/>
      <c r="K445" s="165"/>
      <c r="L445" s="165"/>
      <c r="M445" s="32"/>
      <c r="N445" s="74"/>
      <c r="O445" s="165"/>
      <c r="P445" s="165"/>
      <c r="Q445" s="165"/>
      <c r="R445" s="166"/>
      <c r="S445" s="32"/>
      <c r="T445" s="32"/>
      <c r="U445" s="74"/>
      <c r="V445" s="165"/>
      <c r="W445" s="165"/>
      <c r="X445" s="165"/>
      <c r="Y445" s="166"/>
    </row>
    <row r="446" spans="1:26" s="39" customFormat="1" ht="12" x14ac:dyDescent="0.25">
      <c r="A446" s="114">
        <v>70</v>
      </c>
      <c r="B446" s="114">
        <v>70</v>
      </c>
      <c r="C446" s="114">
        <v>62</v>
      </c>
      <c r="D446" s="114">
        <v>70</v>
      </c>
      <c r="E446" s="73"/>
      <c r="F446" s="167"/>
      <c r="G446" s="167"/>
      <c r="H446" s="167"/>
      <c r="I446" s="167"/>
      <c r="J446" s="167"/>
      <c r="K446" s="167"/>
      <c r="L446" s="167"/>
      <c r="N446" s="73"/>
      <c r="O446" s="167"/>
      <c r="P446" s="167"/>
      <c r="Q446" s="167"/>
      <c r="R446" s="167"/>
      <c r="U446" s="73"/>
      <c r="V446" s="167"/>
      <c r="W446" s="167"/>
      <c r="X446" s="167"/>
      <c r="Y446" s="167"/>
    </row>
    <row r="447" spans="1:26" s="39" customFormat="1" ht="12" x14ac:dyDescent="0.25">
      <c r="A447" s="153">
        <v>54</v>
      </c>
      <c r="B447" s="153">
        <v>39</v>
      </c>
      <c r="C447" s="153">
        <v>63</v>
      </c>
      <c r="D447" s="153">
        <v>57</v>
      </c>
      <c r="E447" s="73"/>
      <c r="F447" s="164"/>
      <c r="G447" s="164"/>
      <c r="H447" s="164"/>
      <c r="I447" s="164"/>
      <c r="J447" s="164"/>
      <c r="K447" s="164"/>
      <c r="L447" s="164"/>
      <c r="M447" s="32"/>
      <c r="N447" s="73"/>
      <c r="O447" s="164"/>
      <c r="P447" s="164"/>
      <c r="Q447" s="164"/>
      <c r="R447" s="164"/>
      <c r="S447" s="32"/>
      <c r="T447" s="32"/>
      <c r="U447" s="73"/>
      <c r="V447" s="164"/>
      <c r="W447" s="164"/>
      <c r="X447" s="164"/>
      <c r="Y447" s="164"/>
    </row>
    <row r="448" spans="1:26" s="39" customFormat="1" x14ac:dyDescent="0.2">
      <c r="A448" s="114">
        <v>10</v>
      </c>
      <c r="B448" s="114">
        <v>36</v>
      </c>
      <c r="C448" s="114">
        <v>64</v>
      </c>
      <c r="D448" s="114">
        <v>10</v>
      </c>
      <c r="E448" s="74"/>
      <c r="F448" s="165"/>
      <c r="G448" s="165"/>
      <c r="H448" s="165"/>
      <c r="I448" s="165"/>
      <c r="J448" s="165"/>
      <c r="K448" s="165"/>
      <c r="L448" s="165"/>
      <c r="M448" s="32"/>
      <c r="N448" s="74"/>
      <c r="O448" s="165"/>
      <c r="P448" s="165"/>
      <c r="Q448" s="165"/>
      <c r="R448" s="165"/>
      <c r="S448" s="32"/>
      <c r="T448" s="32"/>
      <c r="U448" s="74"/>
      <c r="V448" s="165"/>
      <c r="W448" s="165"/>
      <c r="X448" s="165"/>
      <c r="Y448" s="165"/>
    </row>
    <row r="449" spans="1:26" s="39" customFormat="1" x14ac:dyDescent="0.2">
      <c r="A449" s="114">
        <v>12</v>
      </c>
      <c r="B449" s="114">
        <v>37</v>
      </c>
      <c r="C449" s="114">
        <v>65</v>
      </c>
      <c r="D449" s="114">
        <v>12</v>
      </c>
      <c r="E449" s="74"/>
      <c r="F449" s="165"/>
      <c r="G449" s="165"/>
      <c r="H449" s="165"/>
      <c r="I449" s="165"/>
      <c r="J449" s="165"/>
      <c r="K449" s="165"/>
      <c r="L449" s="165"/>
      <c r="M449" s="32"/>
      <c r="N449" s="74"/>
      <c r="O449" s="165"/>
      <c r="P449" s="165"/>
      <c r="Q449" s="165"/>
      <c r="R449" s="165"/>
      <c r="S449" s="32"/>
      <c r="T449" s="32"/>
      <c r="U449" s="74"/>
      <c r="V449" s="165"/>
      <c r="W449" s="165"/>
      <c r="X449" s="165"/>
      <c r="Y449" s="165"/>
    </row>
    <row r="450" spans="1:26" s="39" customFormat="1" x14ac:dyDescent="0.2">
      <c r="A450" s="114">
        <v>42</v>
      </c>
      <c r="B450" s="114">
        <v>38</v>
      </c>
      <c r="C450" s="114">
        <v>66</v>
      </c>
      <c r="D450" s="114">
        <v>42</v>
      </c>
      <c r="E450" s="74"/>
      <c r="F450" s="165"/>
      <c r="G450" s="165"/>
      <c r="H450" s="165"/>
      <c r="I450" s="165"/>
      <c r="J450" s="166"/>
      <c r="K450" s="165"/>
      <c r="L450" s="165"/>
      <c r="M450" s="32"/>
      <c r="N450" s="74"/>
      <c r="O450" s="165"/>
      <c r="P450" s="165"/>
      <c r="Q450" s="165"/>
      <c r="R450" s="166"/>
      <c r="S450" s="32"/>
      <c r="T450" s="32"/>
      <c r="U450" s="74"/>
      <c r="V450" s="165"/>
      <c r="W450" s="165"/>
      <c r="X450" s="165"/>
      <c r="Y450" s="166"/>
    </row>
    <row r="451" spans="1:26" s="39" customFormat="1" ht="12" x14ac:dyDescent="0.25">
      <c r="A451" s="114">
        <v>71</v>
      </c>
      <c r="B451" s="114">
        <v>71</v>
      </c>
      <c r="C451" s="114">
        <v>67</v>
      </c>
      <c r="D451" s="114">
        <v>71</v>
      </c>
      <c r="E451" s="73"/>
      <c r="F451" s="167"/>
      <c r="G451" s="167"/>
      <c r="H451" s="167"/>
      <c r="I451" s="167"/>
      <c r="J451" s="167"/>
      <c r="K451" s="167"/>
      <c r="L451" s="167"/>
      <c r="N451" s="73"/>
      <c r="O451" s="167"/>
      <c r="P451" s="167"/>
      <c r="Q451" s="167"/>
      <c r="R451" s="167"/>
      <c r="U451" s="73"/>
      <c r="V451" s="167"/>
      <c r="W451" s="167"/>
      <c r="X451" s="167"/>
      <c r="Y451" s="167"/>
    </row>
    <row r="452" spans="1:26" s="39" customFormat="1" ht="12" x14ac:dyDescent="0.25">
      <c r="A452" s="153">
        <v>47</v>
      </c>
      <c r="B452" s="153">
        <v>10</v>
      </c>
      <c r="C452" s="153">
        <v>68</v>
      </c>
      <c r="D452" s="153">
        <v>58</v>
      </c>
      <c r="E452" s="73"/>
      <c r="F452" s="164"/>
      <c r="G452" s="164"/>
      <c r="H452" s="164"/>
      <c r="I452" s="164"/>
      <c r="J452" s="164"/>
      <c r="K452" s="164"/>
      <c r="L452" s="164"/>
      <c r="M452" s="32"/>
      <c r="N452" s="73"/>
      <c r="O452" s="164"/>
      <c r="P452" s="164"/>
      <c r="Q452" s="164"/>
      <c r="R452" s="164"/>
      <c r="S452" s="32"/>
      <c r="T452" s="32"/>
      <c r="U452" s="73"/>
      <c r="V452" s="164"/>
      <c r="W452" s="164"/>
      <c r="X452" s="164"/>
      <c r="Y452" s="164"/>
    </row>
    <row r="453" spans="1:26" s="39" customFormat="1" x14ac:dyDescent="0.2">
      <c r="A453" s="114">
        <v>6</v>
      </c>
      <c r="B453" s="114">
        <v>8</v>
      </c>
      <c r="C453" s="114">
        <v>69</v>
      </c>
      <c r="D453" s="114">
        <v>6</v>
      </c>
      <c r="E453" s="74"/>
      <c r="F453" s="165"/>
      <c r="G453" s="165"/>
      <c r="H453" s="165"/>
      <c r="I453" s="165"/>
      <c r="J453" s="165"/>
      <c r="K453" s="165"/>
      <c r="L453" s="165"/>
      <c r="M453" s="32"/>
      <c r="N453" s="74"/>
      <c r="O453" s="165"/>
      <c r="P453" s="165"/>
      <c r="Q453" s="165"/>
      <c r="R453" s="165"/>
      <c r="S453" s="32"/>
      <c r="T453" s="32"/>
      <c r="U453" s="74"/>
      <c r="V453" s="165"/>
      <c r="W453" s="165"/>
      <c r="X453" s="165"/>
      <c r="Y453" s="165"/>
    </row>
    <row r="454" spans="1:26" s="39" customFormat="1" x14ac:dyDescent="0.2">
      <c r="A454" s="114">
        <v>38</v>
      </c>
      <c r="B454" s="114">
        <v>9</v>
      </c>
      <c r="C454" s="114">
        <v>70</v>
      </c>
      <c r="D454" s="114">
        <v>38</v>
      </c>
      <c r="E454" s="74"/>
      <c r="F454" s="165"/>
      <c r="G454" s="165"/>
      <c r="H454" s="165"/>
      <c r="I454" s="165"/>
      <c r="J454" s="165"/>
      <c r="K454" s="165"/>
      <c r="L454" s="165"/>
      <c r="M454" s="32"/>
      <c r="N454" s="74"/>
      <c r="O454" s="165"/>
      <c r="P454" s="165"/>
      <c r="Q454" s="165"/>
      <c r="R454" s="165"/>
      <c r="S454" s="32"/>
      <c r="T454" s="32"/>
      <c r="U454" s="74"/>
      <c r="V454" s="165"/>
      <c r="W454" s="165"/>
      <c r="X454" s="165"/>
      <c r="Y454" s="165"/>
    </row>
    <row r="455" spans="1:26" s="39" customFormat="1" ht="12" x14ac:dyDescent="0.25">
      <c r="A455" s="114">
        <v>72</v>
      </c>
      <c r="B455" s="114">
        <v>72</v>
      </c>
      <c r="C455" s="114">
        <v>71</v>
      </c>
      <c r="D455" s="114">
        <v>72</v>
      </c>
      <c r="E455" s="73"/>
      <c r="F455" s="167"/>
      <c r="G455" s="167"/>
      <c r="H455" s="167"/>
      <c r="I455" s="167"/>
      <c r="J455" s="167"/>
      <c r="K455" s="167"/>
      <c r="L455" s="167"/>
      <c r="N455" s="73"/>
      <c r="O455" s="167"/>
      <c r="P455" s="167"/>
      <c r="Q455" s="167"/>
      <c r="R455" s="167"/>
      <c r="U455" s="73"/>
      <c r="V455" s="167"/>
      <c r="W455" s="167"/>
      <c r="X455" s="167"/>
      <c r="Y455" s="167"/>
    </row>
    <row r="456" spans="1:26" s="39" customFormat="1" ht="12" x14ac:dyDescent="0.25">
      <c r="A456" s="153">
        <v>59</v>
      </c>
      <c r="B456" s="153">
        <v>59</v>
      </c>
      <c r="C456" s="114">
        <v>72</v>
      </c>
      <c r="D456" s="153">
        <v>59</v>
      </c>
      <c r="E456" s="73"/>
      <c r="F456" s="154"/>
      <c r="G456" s="154"/>
      <c r="H456" s="154"/>
      <c r="I456" s="154"/>
      <c r="J456" s="154"/>
      <c r="K456" s="154"/>
      <c r="L456" s="154"/>
      <c r="N456" s="73"/>
      <c r="O456" s="154"/>
      <c r="P456" s="154"/>
      <c r="Q456" s="154"/>
      <c r="R456" s="154"/>
      <c r="U456" s="73"/>
      <c r="V456" s="154"/>
      <c r="W456" s="154"/>
      <c r="X456" s="154"/>
      <c r="Y456" s="154"/>
    </row>
    <row r="457" spans="1:26" x14ac:dyDescent="0.2">
      <c r="F457" s="58"/>
      <c r="M457" s="39"/>
      <c r="N457" s="39"/>
      <c r="O457" s="77"/>
      <c r="P457" s="39"/>
      <c r="Q457" s="39"/>
      <c r="R457" s="39"/>
      <c r="S457" s="39"/>
      <c r="T457" s="39"/>
      <c r="U457" s="39"/>
      <c r="V457" s="77"/>
      <c r="W457" s="39"/>
    </row>
    <row r="458" spans="1:26" x14ac:dyDescent="0.2">
      <c r="F458" s="39"/>
      <c r="G458" s="39"/>
      <c r="H458" s="39"/>
      <c r="I458" s="39"/>
      <c r="J458" s="39"/>
      <c r="K458" s="39"/>
      <c r="L458" s="39"/>
      <c r="M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61" spans="1:26" s="188" customFormat="1" x14ac:dyDescent="0.2">
      <c r="A461" s="181" t="s">
        <v>111</v>
      </c>
      <c r="B461" s="181" t="s">
        <v>110</v>
      </c>
      <c r="C461" s="181" t="s">
        <v>109</v>
      </c>
      <c r="D461" s="181" t="s">
        <v>108</v>
      </c>
    </row>
    <row r="462" spans="1:26" s="188" customFormat="1" ht="12" x14ac:dyDescent="0.25">
      <c r="A462" s="189">
        <v>48</v>
      </c>
      <c r="B462" s="189">
        <v>12</v>
      </c>
      <c r="C462" s="189">
        <v>1</v>
      </c>
      <c r="D462" s="189">
        <v>46</v>
      </c>
    </row>
    <row r="463" spans="1:26" s="188" customFormat="1" x14ac:dyDescent="0.2">
      <c r="A463" s="181">
        <v>11</v>
      </c>
      <c r="B463" s="181">
        <v>11</v>
      </c>
      <c r="C463" s="181">
        <v>2</v>
      </c>
      <c r="D463" s="181">
        <v>11</v>
      </c>
    </row>
    <row r="464" spans="1:26" s="188" customFormat="1" x14ac:dyDescent="0.2">
      <c r="A464" s="181">
        <v>60</v>
      </c>
      <c r="B464" s="181">
        <v>60</v>
      </c>
      <c r="C464" s="181">
        <v>3</v>
      </c>
      <c r="D464" s="181">
        <v>60</v>
      </c>
    </row>
    <row r="465" spans="1:4" s="188" customFormat="1" ht="12" x14ac:dyDescent="0.25">
      <c r="A465" s="189">
        <v>56</v>
      </c>
      <c r="B465" s="189">
        <v>48</v>
      </c>
      <c r="C465" s="189">
        <v>4</v>
      </c>
      <c r="D465" s="189">
        <v>47</v>
      </c>
    </row>
    <row r="466" spans="1:4" s="188" customFormat="1" x14ac:dyDescent="0.2">
      <c r="A466" s="181">
        <v>7</v>
      </c>
      <c r="B466" s="181">
        <v>45</v>
      </c>
      <c r="C466" s="181">
        <v>5</v>
      </c>
      <c r="D466" s="181">
        <v>7</v>
      </c>
    </row>
    <row r="467" spans="1:4" s="188" customFormat="1" x14ac:dyDescent="0.2">
      <c r="A467" s="181">
        <v>18</v>
      </c>
      <c r="B467" s="181">
        <v>46</v>
      </c>
      <c r="C467" s="181">
        <v>6</v>
      </c>
      <c r="D467" s="181">
        <v>18</v>
      </c>
    </row>
    <row r="468" spans="1:4" s="188" customFormat="1" x14ac:dyDescent="0.2">
      <c r="A468" s="181">
        <v>37</v>
      </c>
      <c r="B468" s="181">
        <v>47</v>
      </c>
      <c r="C468" s="181">
        <v>7</v>
      </c>
      <c r="D468" s="181">
        <v>37</v>
      </c>
    </row>
    <row r="469" spans="1:4" s="188" customFormat="1" x14ac:dyDescent="0.2">
      <c r="A469" s="181">
        <v>61</v>
      </c>
      <c r="B469" s="181">
        <v>61</v>
      </c>
      <c r="C469" s="181">
        <v>8</v>
      </c>
      <c r="D469" s="181">
        <v>61</v>
      </c>
    </row>
    <row r="470" spans="1:4" s="188" customFormat="1" ht="12" x14ac:dyDescent="0.25">
      <c r="A470" s="189">
        <v>50</v>
      </c>
      <c r="B470" s="189">
        <v>20</v>
      </c>
      <c r="C470" s="189">
        <v>9</v>
      </c>
      <c r="D470" s="189">
        <v>48</v>
      </c>
    </row>
    <row r="471" spans="1:4" s="188" customFormat="1" x14ac:dyDescent="0.2">
      <c r="A471" s="181">
        <v>1</v>
      </c>
      <c r="B471" s="181">
        <v>17</v>
      </c>
      <c r="C471" s="181">
        <v>10</v>
      </c>
      <c r="D471" s="181">
        <v>1</v>
      </c>
    </row>
    <row r="472" spans="1:4" s="188" customFormat="1" x14ac:dyDescent="0.2">
      <c r="A472" s="181">
        <v>17</v>
      </c>
      <c r="B472" s="181">
        <v>18</v>
      </c>
      <c r="C472" s="181">
        <v>11</v>
      </c>
      <c r="D472" s="181">
        <v>17</v>
      </c>
    </row>
    <row r="473" spans="1:4" s="188" customFormat="1" x14ac:dyDescent="0.2">
      <c r="A473" s="181">
        <v>23</v>
      </c>
      <c r="B473" s="181">
        <v>19</v>
      </c>
      <c r="C473" s="181">
        <v>12</v>
      </c>
      <c r="D473" s="181">
        <v>23</v>
      </c>
    </row>
    <row r="474" spans="1:4" s="188" customFormat="1" x14ac:dyDescent="0.2">
      <c r="A474" s="181">
        <v>62</v>
      </c>
      <c r="B474" s="181">
        <v>62</v>
      </c>
      <c r="C474" s="181">
        <v>13</v>
      </c>
      <c r="D474" s="181">
        <v>62</v>
      </c>
    </row>
    <row r="475" spans="1:4" s="188" customFormat="1" ht="12" x14ac:dyDescent="0.25">
      <c r="A475" s="189">
        <v>51</v>
      </c>
      <c r="B475" s="189">
        <v>25</v>
      </c>
      <c r="C475" s="189">
        <v>14</v>
      </c>
      <c r="D475" s="189">
        <v>49</v>
      </c>
    </row>
    <row r="476" spans="1:4" s="188" customFormat="1" x14ac:dyDescent="0.2">
      <c r="A476" s="181">
        <v>5</v>
      </c>
      <c r="B476" s="181">
        <v>21</v>
      </c>
      <c r="C476" s="181">
        <v>15</v>
      </c>
      <c r="D476" s="181">
        <v>5</v>
      </c>
    </row>
    <row r="477" spans="1:4" s="188" customFormat="1" x14ac:dyDescent="0.2">
      <c r="A477" s="181">
        <v>22</v>
      </c>
      <c r="B477" s="181">
        <v>22</v>
      </c>
      <c r="C477" s="181">
        <v>16</v>
      </c>
      <c r="D477" s="181">
        <v>22</v>
      </c>
    </row>
    <row r="478" spans="1:4" s="188" customFormat="1" x14ac:dyDescent="0.2">
      <c r="A478" s="181">
        <v>25</v>
      </c>
      <c r="B478" s="181">
        <v>23</v>
      </c>
      <c r="C478" s="181">
        <v>17</v>
      </c>
      <c r="D478" s="181">
        <v>25</v>
      </c>
    </row>
    <row r="479" spans="1:4" s="188" customFormat="1" x14ac:dyDescent="0.2">
      <c r="A479" s="181">
        <v>44</v>
      </c>
      <c r="B479" s="181">
        <v>24</v>
      </c>
      <c r="C479" s="181">
        <v>18</v>
      </c>
      <c r="D479" s="181">
        <v>44</v>
      </c>
    </row>
    <row r="480" spans="1:4" s="188" customFormat="1" x14ac:dyDescent="0.2">
      <c r="A480" s="181">
        <v>63</v>
      </c>
      <c r="B480" s="181">
        <v>63</v>
      </c>
      <c r="C480" s="181">
        <v>19</v>
      </c>
      <c r="D480" s="181">
        <v>63</v>
      </c>
    </row>
    <row r="481" spans="1:4" s="188" customFormat="1" ht="12" x14ac:dyDescent="0.25">
      <c r="A481" s="189">
        <v>52</v>
      </c>
      <c r="B481" s="189">
        <v>29</v>
      </c>
      <c r="C481" s="189">
        <v>20</v>
      </c>
      <c r="D481" s="189">
        <v>50</v>
      </c>
    </row>
    <row r="482" spans="1:4" s="188" customFormat="1" x14ac:dyDescent="0.2">
      <c r="A482" s="181">
        <v>2</v>
      </c>
      <c r="B482" s="181">
        <v>26</v>
      </c>
      <c r="C482" s="181">
        <v>21</v>
      </c>
      <c r="D482" s="181">
        <v>2</v>
      </c>
    </row>
    <row r="483" spans="1:4" s="188" customFormat="1" x14ac:dyDescent="0.2">
      <c r="A483" s="181">
        <v>16</v>
      </c>
      <c r="B483" s="181">
        <v>27</v>
      </c>
      <c r="C483" s="181">
        <v>22</v>
      </c>
      <c r="D483" s="181">
        <v>16</v>
      </c>
    </row>
    <row r="484" spans="1:4" s="188" customFormat="1" x14ac:dyDescent="0.2">
      <c r="A484" s="181">
        <v>30</v>
      </c>
      <c r="B484" s="181">
        <v>28</v>
      </c>
      <c r="C484" s="181">
        <v>23</v>
      </c>
      <c r="D484" s="181">
        <v>30</v>
      </c>
    </row>
    <row r="485" spans="1:4" s="188" customFormat="1" x14ac:dyDescent="0.2">
      <c r="A485" s="181">
        <v>64</v>
      </c>
      <c r="B485" s="181">
        <v>64</v>
      </c>
      <c r="C485" s="181">
        <v>24</v>
      </c>
      <c r="D485" s="181">
        <v>64</v>
      </c>
    </row>
    <row r="486" spans="1:4" s="188" customFormat="1" ht="12" x14ac:dyDescent="0.25">
      <c r="A486" s="189">
        <v>57</v>
      </c>
      <c r="B486" s="189">
        <v>53</v>
      </c>
      <c r="C486" s="189">
        <v>25</v>
      </c>
      <c r="D486" s="189">
        <v>51</v>
      </c>
    </row>
    <row r="487" spans="1:4" s="188" customFormat="1" x14ac:dyDescent="0.2">
      <c r="A487" s="181">
        <v>19</v>
      </c>
      <c r="B487" s="181">
        <v>49</v>
      </c>
      <c r="C487" s="181">
        <v>26</v>
      </c>
      <c r="D487" s="181">
        <v>19</v>
      </c>
    </row>
    <row r="488" spans="1:4" s="188" customFormat="1" x14ac:dyDescent="0.2">
      <c r="A488" s="181">
        <v>24</v>
      </c>
      <c r="B488" s="181">
        <v>50</v>
      </c>
      <c r="C488" s="181">
        <v>27</v>
      </c>
      <c r="D488" s="181">
        <v>24</v>
      </c>
    </row>
    <row r="489" spans="1:4" s="188" customFormat="1" x14ac:dyDescent="0.2">
      <c r="A489" s="181">
        <v>26</v>
      </c>
      <c r="B489" s="181">
        <v>51</v>
      </c>
      <c r="C489" s="181">
        <v>28</v>
      </c>
      <c r="D489" s="181">
        <v>26</v>
      </c>
    </row>
    <row r="490" spans="1:4" s="188" customFormat="1" x14ac:dyDescent="0.2">
      <c r="A490" s="181">
        <v>43</v>
      </c>
      <c r="B490" s="181">
        <v>52</v>
      </c>
      <c r="C490" s="181">
        <v>29</v>
      </c>
      <c r="D490" s="181">
        <v>43</v>
      </c>
    </row>
    <row r="491" spans="1:4" s="188" customFormat="1" x14ac:dyDescent="0.2">
      <c r="A491" s="181">
        <v>65</v>
      </c>
      <c r="B491" s="181">
        <v>65</v>
      </c>
      <c r="C491" s="181">
        <v>30</v>
      </c>
      <c r="D491" s="181">
        <v>65</v>
      </c>
    </row>
    <row r="492" spans="1:4" s="188" customFormat="1" ht="12" x14ac:dyDescent="0.25">
      <c r="A492" s="189">
        <v>46</v>
      </c>
      <c r="B492" s="189">
        <v>7</v>
      </c>
      <c r="C492" s="189">
        <v>31</v>
      </c>
      <c r="D492" s="189">
        <v>52</v>
      </c>
    </row>
    <row r="493" spans="1:4" s="188" customFormat="1" x14ac:dyDescent="0.2">
      <c r="A493" s="181">
        <v>13</v>
      </c>
      <c r="B493" s="181">
        <v>1</v>
      </c>
      <c r="C493" s="181">
        <v>32</v>
      </c>
      <c r="D493" s="181">
        <v>13</v>
      </c>
    </row>
    <row r="494" spans="1:4" s="188" customFormat="1" x14ac:dyDescent="0.2">
      <c r="A494" s="181">
        <v>15</v>
      </c>
      <c r="B494" s="181">
        <v>2</v>
      </c>
      <c r="C494" s="181">
        <v>33</v>
      </c>
      <c r="D494" s="181">
        <v>15</v>
      </c>
    </row>
    <row r="495" spans="1:4" s="188" customFormat="1" x14ac:dyDescent="0.2">
      <c r="A495" s="181">
        <v>27</v>
      </c>
      <c r="B495" s="181">
        <v>3</v>
      </c>
      <c r="C495" s="181">
        <v>34</v>
      </c>
      <c r="D495" s="181">
        <v>27</v>
      </c>
    </row>
    <row r="496" spans="1:4" s="188" customFormat="1" x14ac:dyDescent="0.2">
      <c r="A496" s="181">
        <v>31</v>
      </c>
      <c r="B496" s="181">
        <v>4</v>
      </c>
      <c r="C496" s="181">
        <v>35</v>
      </c>
      <c r="D496" s="181">
        <v>31</v>
      </c>
    </row>
    <row r="497" spans="1:4" s="188" customFormat="1" x14ac:dyDescent="0.2">
      <c r="A497" s="181">
        <v>32</v>
      </c>
      <c r="B497" s="181">
        <v>5</v>
      </c>
      <c r="C497" s="181">
        <v>36</v>
      </c>
      <c r="D497" s="181">
        <v>32</v>
      </c>
    </row>
    <row r="498" spans="1:4" s="188" customFormat="1" x14ac:dyDescent="0.2">
      <c r="A498" s="181">
        <v>40</v>
      </c>
      <c r="B498" s="181">
        <v>6</v>
      </c>
      <c r="C498" s="181">
        <v>37</v>
      </c>
      <c r="D498" s="181">
        <v>40</v>
      </c>
    </row>
    <row r="499" spans="1:4" s="188" customFormat="1" x14ac:dyDescent="0.2">
      <c r="A499" s="181">
        <v>66</v>
      </c>
      <c r="B499" s="181">
        <v>66</v>
      </c>
      <c r="C499" s="181">
        <v>38</v>
      </c>
      <c r="D499" s="181">
        <v>66</v>
      </c>
    </row>
    <row r="500" spans="1:4" s="188" customFormat="1" ht="12" x14ac:dyDescent="0.25">
      <c r="A500" s="189">
        <v>53</v>
      </c>
      <c r="B500" s="189">
        <v>35</v>
      </c>
      <c r="C500" s="189">
        <v>39</v>
      </c>
      <c r="D500" s="189">
        <v>53</v>
      </c>
    </row>
    <row r="501" spans="1:4" s="188" customFormat="1" x14ac:dyDescent="0.2">
      <c r="A501" s="181">
        <v>8</v>
      </c>
      <c r="B501" s="181">
        <v>30</v>
      </c>
      <c r="C501" s="181">
        <v>40</v>
      </c>
      <c r="D501" s="181">
        <v>8</v>
      </c>
    </row>
    <row r="502" spans="1:4" s="188" customFormat="1" x14ac:dyDescent="0.2">
      <c r="A502" s="181">
        <v>9</v>
      </c>
      <c r="B502" s="181">
        <v>31</v>
      </c>
      <c r="C502" s="181">
        <v>41</v>
      </c>
      <c r="D502" s="181">
        <v>9</v>
      </c>
    </row>
    <row r="503" spans="1:4" s="188" customFormat="1" x14ac:dyDescent="0.2">
      <c r="A503" s="181">
        <v>28</v>
      </c>
      <c r="B503" s="181">
        <v>32</v>
      </c>
      <c r="C503" s="181">
        <v>42</v>
      </c>
      <c r="D503" s="181">
        <v>28</v>
      </c>
    </row>
    <row r="504" spans="1:4" s="188" customFormat="1" x14ac:dyDescent="0.2">
      <c r="A504" s="181">
        <v>34</v>
      </c>
      <c r="B504" s="181">
        <v>33</v>
      </c>
      <c r="C504" s="181">
        <v>43</v>
      </c>
      <c r="D504" s="181">
        <v>34</v>
      </c>
    </row>
    <row r="505" spans="1:4" s="188" customFormat="1" x14ac:dyDescent="0.2">
      <c r="A505" s="181">
        <v>35</v>
      </c>
      <c r="B505" s="181">
        <v>34</v>
      </c>
      <c r="C505" s="181">
        <v>44</v>
      </c>
      <c r="D505" s="181">
        <v>35</v>
      </c>
    </row>
    <row r="506" spans="1:4" s="188" customFormat="1" x14ac:dyDescent="0.2">
      <c r="A506" s="181">
        <v>67</v>
      </c>
      <c r="B506" s="181">
        <v>67</v>
      </c>
      <c r="C506" s="181">
        <v>45</v>
      </c>
      <c r="D506" s="181">
        <v>67</v>
      </c>
    </row>
    <row r="507" spans="1:4" s="188" customFormat="1" ht="12" x14ac:dyDescent="0.25">
      <c r="A507" s="189">
        <v>49</v>
      </c>
      <c r="B507" s="189">
        <v>16</v>
      </c>
      <c r="C507" s="189">
        <v>46</v>
      </c>
      <c r="D507" s="189">
        <v>54</v>
      </c>
    </row>
    <row r="508" spans="1:4" s="188" customFormat="1" x14ac:dyDescent="0.2">
      <c r="A508" s="181">
        <v>4</v>
      </c>
      <c r="B508" s="181">
        <v>13</v>
      </c>
      <c r="C508" s="181">
        <v>47</v>
      </c>
      <c r="D508" s="181">
        <v>4</v>
      </c>
    </row>
    <row r="509" spans="1:4" s="188" customFormat="1" x14ac:dyDescent="0.2">
      <c r="A509" s="181">
        <v>14</v>
      </c>
      <c r="B509" s="181">
        <v>14</v>
      </c>
      <c r="C509" s="181">
        <v>48</v>
      </c>
      <c r="D509" s="181">
        <v>14</v>
      </c>
    </row>
    <row r="510" spans="1:4" s="188" customFormat="1" x14ac:dyDescent="0.2">
      <c r="A510" s="181">
        <v>36</v>
      </c>
      <c r="B510" s="181">
        <v>15</v>
      </c>
      <c r="C510" s="181">
        <v>49</v>
      </c>
      <c r="D510" s="181">
        <v>36</v>
      </c>
    </row>
    <row r="511" spans="1:4" s="188" customFormat="1" x14ac:dyDescent="0.2">
      <c r="A511" s="181">
        <v>68</v>
      </c>
      <c r="B511" s="181">
        <v>68</v>
      </c>
      <c r="C511" s="181">
        <v>50</v>
      </c>
      <c r="D511" s="181">
        <v>68</v>
      </c>
    </row>
    <row r="512" spans="1:4" s="188" customFormat="1" ht="12" x14ac:dyDescent="0.25">
      <c r="A512" s="189">
        <v>55</v>
      </c>
      <c r="B512" s="189">
        <v>44</v>
      </c>
      <c r="C512" s="189">
        <v>51</v>
      </c>
      <c r="D512" s="189">
        <v>55</v>
      </c>
    </row>
    <row r="513" spans="1:4" s="188" customFormat="1" x14ac:dyDescent="0.2">
      <c r="A513" s="181">
        <v>20</v>
      </c>
      <c r="B513" s="181">
        <v>40</v>
      </c>
      <c r="C513" s="181">
        <v>52</v>
      </c>
      <c r="D513" s="181">
        <v>20</v>
      </c>
    </row>
    <row r="514" spans="1:4" s="188" customFormat="1" x14ac:dyDescent="0.2">
      <c r="A514" s="181">
        <v>29</v>
      </c>
      <c r="B514" s="181">
        <v>41</v>
      </c>
      <c r="C514" s="181">
        <v>53</v>
      </c>
      <c r="D514" s="181">
        <v>29</v>
      </c>
    </row>
    <row r="515" spans="1:4" s="188" customFormat="1" x14ac:dyDescent="0.2">
      <c r="A515" s="181">
        <v>39</v>
      </c>
      <c r="B515" s="181">
        <v>42</v>
      </c>
      <c r="C515" s="181">
        <v>54</v>
      </c>
      <c r="D515" s="181">
        <v>39</v>
      </c>
    </row>
    <row r="516" spans="1:4" s="188" customFormat="1" x14ac:dyDescent="0.2">
      <c r="A516" s="181">
        <v>45</v>
      </c>
      <c r="B516" s="181">
        <v>43</v>
      </c>
      <c r="C516" s="181">
        <v>55</v>
      </c>
      <c r="D516" s="181">
        <v>45</v>
      </c>
    </row>
    <row r="517" spans="1:4" s="188" customFormat="1" x14ac:dyDescent="0.2">
      <c r="A517" s="181">
        <v>69</v>
      </c>
      <c r="B517" s="181">
        <v>69</v>
      </c>
      <c r="C517" s="181">
        <v>56</v>
      </c>
      <c r="D517" s="181">
        <v>69</v>
      </c>
    </row>
    <row r="518" spans="1:4" s="188" customFormat="1" ht="12" x14ac:dyDescent="0.25">
      <c r="A518" s="189">
        <v>58</v>
      </c>
      <c r="B518" s="189">
        <v>58</v>
      </c>
      <c r="C518" s="189">
        <v>57</v>
      </c>
      <c r="D518" s="189">
        <v>56</v>
      </c>
    </row>
    <row r="519" spans="1:4" s="188" customFormat="1" x14ac:dyDescent="0.2">
      <c r="A519" s="181">
        <v>3</v>
      </c>
      <c r="B519" s="181">
        <v>54</v>
      </c>
      <c r="C519" s="181">
        <v>58</v>
      </c>
      <c r="D519" s="181">
        <v>3</v>
      </c>
    </row>
    <row r="520" spans="1:4" s="188" customFormat="1" x14ac:dyDescent="0.2">
      <c r="A520" s="181">
        <v>21</v>
      </c>
      <c r="B520" s="181">
        <v>55</v>
      </c>
      <c r="C520" s="181">
        <v>59</v>
      </c>
      <c r="D520" s="181">
        <v>21</v>
      </c>
    </row>
    <row r="521" spans="1:4" s="188" customFormat="1" x14ac:dyDescent="0.2">
      <c r="A521" s="181">
        <v>33</v>
      </c>
      <c r="B521" s="181">
        <v>56</v>
      </c>
      <c r="C521" s="181">
        <v>60</v>
      </c>
      <c r="D521" s="181">
        <v>33</v>
      </c>
    </row>
    <row r="522" spans="1:4" s="188" customFormat="1" x14ac:dyDescent="0.2">
      <c r="A522" s="181">
        <v>41</v>
      </c>
      <c r="B522" s="181">
        <v>57</v>
      </c>
      <c r="C522" s="181">
        <v>61</v>
      </c>
      <c r="D522" s="181">
        <v>41</v>
      </c>
    </row>
    <row r="523" spans="1:4" s="188" customFormat="1" x14ac:dyDescent="0.2">
      <c r="A523" s="181">
        <v>70</v>
      </c>
      <c r="B523" s="181">
        <v>70</v>
      </c>
      <c r="C523" s="181">
        <v>62</v>
      </c>
      <c r="D523" s="181">
        <v>70</v>
      </c>
    </row>
    <row r="524" spans="1:4" s="188" customFormat="1" ht="12" x14ac:dyDescent="0.25">
      <c r="A524" s="189">
        <v>54</v>
      </c>
      <c r="B524" s="189">
        <v>39</v>
      </c>
      <c r="C524" s="189">
        <v>63</v>
      </c>
      <c r="D524" s="189">
        <v>57</v>
      </c>
    </row>
    <row r="525" spans="1:4" s="188" customFormat="1" x14ac:dyDescent="0.2">
      <c r="A525" s="181">
        <v>10</v>
      </c>
      <c r="B525" s="181">
        <v>36</v>
      </c>
      <c r="C525" s="181">
        <v>64</v>
      </c>
      <c r="D525" s="181">
        <v>10</v>
      </c>
    </row>
    <row r="526" spans="1:4" s="188" customFormat="1" x14ac:dyDescent="0.2">
      <c r="A526" s="181">
        <v>12</v>
      </c>
      <c r="B526" s="181">
        <v>37</v>
      </c>
      <c r="C526" s="181">
        <v>65</v>
      </c>
      <c r="D526" s="181">
        <v>12</v>
      </c>
    </row>
    <row r="527" spans="1:4" s="188" customFormat="1" x14ac:dyDescent="0.2">
      <c r="A527" s="181">
        <v>42</v>
      </c>
      <c r="B527" s="181">
        <v>38</v>
      </c>
      <c r="C527" s="181">
        <v>66</v>
      </c>
      <c r="D527" s="181">
        <v>42</v>
      </c>
    </row>
    <row r="528" spans="1:4" s="188" customFormat="1" x14ac:dyDescent="0.2">
      <c r="A528" s="181">
        <v>71</v>
      </c>
      <c r="B528" s="181">
        <v>71</v>
      </c>
      <c r="C528" s="181">
        <v>67</v>
      </c>
      <c r="D528" s="181">
        <v>71</v>
      </c>
    </row>
    <row r="529" spans="1:22" s="188" customFormat="1" ht="12" x14ac:dyDescent="0.25">
      <c r="A529" s="189">
        <v>47</v>
      </c>
      <c r="B529" s="189">
        <v>10</v>
      </c>
      <c r="C529" s="189">
        <v>68</v>
      </c>
      <c r="D529" s="189">
        <v>58</v>
      </c>
    </row>
    <row r="530" spans="1:22" s="188" customFormat="1" x14ac:dyDescent="0.2">
      <c r="A530" s="181">
        <v>6</v>
      </c>
      <c r="B530" s="181">
        <v>8</v>
      </c>
      <c r="C530" s="181">
        <v>69</v>
      </c>
      <c r="D530" s="181">
        <v>6</v>
      </c>
    </row>
    <row r="531" spans="1:22" s="188" customFormat="1" x14ac:dyDescent="0.2">
      <c r="A531" s="181">
        <v>38</v>
      </c>
      <c r="B531" s="181">
        <v>9</v>
      </c>
      <c r="C531" s="181">
        <v>70</v>
      </c>
      <c r="D531" s="181">
        <v>38</v>
      </c>
    </row>
    <row r="532" spans="1:22" s="188" customFormat="1" x14ac:dyDescent="0.2">
      <c r="A532" s="181">
        <v>72</v>
      </c>
      <c r="B532" s="181">
        <v>72</v>
      </c>
      <c r="C532" s="181">
        <v>71</v>
      </c>
      <c r="D532" s="181">
        <v>72</v>
      </c>
    </row>
    <row r="533" spans="1:22" s="188" customFormat="1" ht="12" x14ac:dyDescent="0.25">
      <c r="A533" s="189">
        <v>59</v>
      </c>
      <c r="B533" s="189">
        <v>59</v>
      </c>
      <c r="C533" s="181">
        <v>72</v>
      </c>
      <c r="D533" s="189">
        <v>59</v>
      </c>
    </row>
    <row r="534" spans="1:22" x14ac:dyDescent="0.2">
      <c r="E534" s="58"/>
      <c r="L534" s="59"/>
      <c r="M534" s="39"/>
      <c r="N534" s="58"/>
      <c r="O534" s="60"/>
      <c r="R534" s="59"/>
      <c r="S534" s="39"/>
      <c r="T534" s="39"/>
      <c r="U534" s="58"/>
      <c r="V534" s="60"/>
    </row>
    <row r="538" spans="1:22" x14ac:dyDescent="0.2">
      <c r="A538" s="114" t="s">
        <v>111</v>
      </c>
      <c r="B538" s="114" t="s">
        <v>110</v>
      </c>
      <c r="C538" s="114" t="s">
        <v>109</v>
      </c>
      <c r="D538" s="114" t="s">
        <v>108</v>
      </c>
    </row>
    <row r="539" spans="1:22" s="61" customFormat="1" ht="12" x14ac:dyDescent="0.25">
      <c r="A539" s="153">
        <v>48</v>
      </c>
      <c r="B539" s="153">
        <v>12</v>
      </c>
      <c r="C539" s="153">
        <v>1</v>
      </c>
      <c r="D539" s="153">
        <v>46</v>
      </c>
    </row>
    <row r="540" spans="1:22" x14ac:dyDescent="0.2">
      <c r="A540" s="114">
        <v>11</v>
      </c>
      <c r="B540" s="114">
        <v>11</v>
      </c>
      <c r="C540" s="114">
        <v>2</v>
      </c>
      <c r="D540" s="114">
        <v>11</v>
      </c>
    </row>
    <row r="541" spans="1:22" x14ac:dyDescent="0.2">
      <c r="A541" s="114">
        <v>60</v>
      </c>
      <c r="B541" s="114">
        <v>60</v>
      </c>
      <c r="C541" s="114">
        <v>3</v>
      </c>
      <c r="D541" s="114">
        <v>60</v>
      </c>
    </row>
    <row r="542" spans="1:22" s="61" customFormat="1" ht="12" x14ac:dyDescent="0.25">
      <c r="A542" s="153">
        <v>56</v>
      </c>
      <c r="B542" s="153">
        <v>48</v>
      </c>
      <c r="C542" s="153">
        <v>4</v>
      </c>
      <c r="D542" s="153">
        <v>47</v>
      </c>
    </row>
    <row r="543" spans="1:22" x14ac:dyDescent="0.2">
      <c r="A543" s="114">
        <v>7</v>
      </c>
      <c r="B543" s="114">
        <v>45</v>
      </c>
      <c r="C543" s="114">
        <v>5</v>
      </c>
      <c r="D543" s="114">
        <v>7</v>
      </c>
    </row>
    <row r="544" spans="1:22" x14ac:dyDescent="0.2">
      <c r="A544" s="114">
        <v>18</v>
      </c>
      <c r="B544" s="114">
        <v>46</v>
      </c>
      <c r="C544" s="114">
        <v>6</v>
      </c>
      <c r="D544" s="114">
        <v>18</v>
      </c>
    </row>
    <row r="545" spans="1:4" x14ac:dyDescent="0.2">
      <c r="A545" s="114">
        <v>37</v>
      </c>
      <c r="B545" s="114">
        <v>47</v>
      </c>
      <c r="C545" s="114">
        <v>7</v>
      </c>
      <c r="D545" s="114">
        <v>37</v>
      </c>
    </row>
    <row r="546" spans="1:4" x14ac:dyDescent="0.2">
      <c r="A546" s="114">
        <v>61</v>
      </c>
      <c r="B546" s="114">
        <v>61</v>
      </c>
      <c r="C546" s="114">
        <v>8</v>
      </c>
      <c r="D546" s="114">
        <v>61</v>
      </c>
    </row>
    <row r="547" spans="1:4" s="61" customFormat="1" ht="12" x14ac:dyDescent="0.25">
      <c r="A547" s="153">
        <v>50</v>
      </c>
      <c r="B547" s="153">
        <v>20</v>
      </c>
      <c r="C547" s="153">
        <v>9</v>
      </c>
      <c r="D547" s="153">
        <v>48</v>
      </c>
    </row>
    <row r="548" spans="1:4" x14ac:dyDescent="0.2">
      <c r="A548" s="114">
        <v>1</v>
      </c>
      <c r="B548" s="114">
        <v>17</v>
      </c>
      <c r="C548" s="114">
        <v>10</v>
      </c>
      <c r="D548" s="114">
        <v>1</v>
      </c>
    </row>
    <row r="549" spans="1:4" x14ac:dyDescent="0.2">
      <c r="A549" s="114">
        <v>17</v>
      </c>
      <c r="B549" s="114">
        <v>18</v>
      </c>
      <c r="C549" s="114">
        <v>11</v>
      </c>
      <c r="D549" s="114">
        <v>17</v>
      </c>
    </row>
    <row r="550" spans="1:4" x14ac:dyDescent="0.2">
      <c r="A550" s="114">
        <v>23</v>
      </c>
      <c r="B550" s="114">
        <v>19</v>
      </c>
      <c r="C550" s="114">
        <v>12</v>
      </c>
      <c r="D550" s="114">
        <v>23</v>
      </c>
    </row>
    <row r="551" spans="1:4" x14ac:dyDescent="0.2">
      <c r="A551" s="114">
        <v>62</v>
      </c>
      <c r="B551" s="114">
        <v>62</v>
      </c>
      <c r="C551" s="114">
        <v>13</v>
      </c>
      <c r="D551" s="114">
        <v>62</v>
      </c>
    </row>
    <row r="552" spans="1:4" s="61" customFormat="1" ht="12" x14ac:dyDescent="0.25">
      <c r="A552" s="153">
        <v>51</v>
      </c>
      <c r="B552" s="153">
        <v>25</v>
      </c>
      <c r="C552" s="153">
        <v>14</v>
      </c>
      <c r="D552" s="153">
        <v>49</v>
      </c>
    </row>
    <row r="553" spans="1:4" x14ac:dyDescent="0.2">
      <c r="A553" s="114">
        <v>5</v>
      </c>
      <c r="B553" s="114">
        <v>21</v>
      </c>
      <c r="C553" s="114">
        <v>15</v>
      </c>
      <c r="D553" s="114">
        <v>5</v>
      </c>
    </row>
    <row r="554" spans="1:4" x14ac:dyDescent="0.2">
      <c r="A554" s="114">
        <v>22</v>
      </c>
      <c r="B554" s="114">
        <v>22</v>
      </c>
      <c r="C554" s="114">
        <v>16</v>
      </c>
      <c r="D554" s="114">
        <v>22</v>
      </c>
    </row>
    <row r="555" spans="1:4" x14ac:dyDescent="0.2">
      <c r="A555" s="114">
        <v>25</v>
      </c>
      <c r="B555" s="114">
        <v>23</v>
      </c>
      <c r="C555" s="114">
        <v>17</v>
      </c>
      <c r="D555" s="114">
        <v>25</v>
      </c>
    </row>
    <row r="556" spans="1:4" x14ac:dyDescent="0.2">
      <c r="A556" s="114">
        <v>44</v>
      </c>
      <c r="B556" s="114">
        <v>24</v>
      </c>
      <c r="C556" s="114">
        <v>18</v>
      </c>
      <c r="D556" s="114">
        <v>44</v>
      </c>
    </row>
    <row r="557" spans="1:4" x14ac:dyDescent="0.2">
      <c r="A557" s="114">
        <v>63</v>
      </c>
      <c r="B557" s="114">
        <v>63</v>
      </c>
      <c r="C557" s="114">
        <v>19</v>
      </c>
      <c r="D557" s="114">
        <v>63</v>
      </c>
    </row>
    <row r="558" spans="1:4" s="61" customFormat="1" ht="12" x14ac:dyDescent="0.25">
      <c r="A558" s="153">
        <v>52</v>
      </c>
      <c r="B558" s="153">
        <v>29</v>
      </c>
      <c r="C558" s="153">
        <v>20</v>
      </c>
      <c r="D558" s="153">
        <v>50</v>
      </c>
    </row>
    <row r="559" spans="1:4" x14ac:dyDescent="0.2">
      <c r="A559" s="114">
        <v>2</v>
      </c>
      <c r="B559" s="114">
        <v>26</v>
      </c>
      <c r="C559" s="114">
        <v>21</v>
      </c>
      <c r="D559" s="114">
        <v>2</v>
      </c>
    </row>
    <row r="560" spans="1:4" x14ac:dyDescent="0.2">
      <c r="A560" s="114">
        <v>16</v>
      </c>
      <c r="B560" s="114">
        <v>27</v>
      </c>
      <c r="C560" s="114">
        <v>22</v>
      </c>
      <c r="D560" s="114">
        <v>16</v>
      </c>
    </row>
    <row r="561" spans="1:4" x14ac:dyDescent="0.2">
      <c r="A561" s="114">
        <v>30</v>
      </c>
      <c r="B561" s="114">
        <v>28</v>
      </c>
      <c r="C561" s="114">
        <v>23</v>
      </c>
      <c r="D561" s="114">
        <v>30</v>
      </c>
    </row>
    <row r="562" spans="1:4" x14ac:dyDescent="0.2">
      <c r="A562" s="114">
        <v>64</v>
      </c>
      <c r="B562" s="114">
        <v>64</v>
      </c>
      <c r="C562" s="114">
        <v>24</v>
      </c>
      <c r="D562" s="114">
        <v>64</v>
      </c>
    </row>
    <row r="563" spans="1:4" s="61" customFormat="1" ht="12" x14ac:dyDescent="0.25">
      <c r="A563" s="153">
        <v>57</v>
      </c>
      <c r="B563" s="153">
        <v>53</v>
      </c>
      <c r="C563" s="153">
        <v>25</v>
      </c>
      <c r="D563" s="153">
        <v>51</v>
      </c>
    </row>
    <row r="564" spans="1:4" x14ac:dyDescent="0.2">
      <c r="A564" s="114">
        <v>19</v>
      </c>
      <c r="B564" s="114">
        <v>49</v>
      </c>
      <c r="C564" s="114">
        <v>26</v>
      </c>
      <c r="D564" s="114">
        <v>19</v>
      </c>
    </row>
    <row r="565" spans="1:4" x14ac:dyDescent="0.2">
      <c r="A565" s="114">
        <v>24</v>
      </c>
      <c r="B565" s="114">
        <v>50</v>
      </c>
      <c r="C565" s="114">
        <v>27</v>
      </c>
      <c r="D565" s="114">
        <v>24</v>
      </c>
    </row>
    <row r="566" spans="1:4" x14ac:dyDescent="0.2">
      <c r="A566" s="114">
        <v>26</v>
      </c>
      <c r="B566" s="114">
        <v>51</v>
      </c>
      <c r="C566" s="114">
        <v>28</v>
      </c>
      <c r="D566" s="114">
        <v>26</v>
      </c>
    </row>
    <row r="567" spans="1:4" x14ac:dyDescent="0.2">
      <c r="A567" s="114">
        <v>43</v>
      </c>
      <c r="B567" s="114">
        <v>52</v>
      </c>
      <c r="C567" s="114">
        <v>29</v>
      </c>
      <c r="D567" s="114">
        <v>43</v>
      </c>
    </row>
    <row r="568" spans="1:4" x14ac:dyDescent="0.2">
      <c r="A568" s="114">
        <v>65</v>
      </c>
      <c r="B568" s="114">
        <v>65</v>
      </c>
      <c r="C568" s="114">
        <v>30</v>
      </c>
      <c r="D568" s="114">
        <v>65</v>
      </c>
    </row>
    <row r="569" spans="1:4" s="61" customFormat="1" ht="12" x14ac:dyDescent="0.25">
      <c r="A569" s="153">
        <v>46</v>
      </c>
      <c r="B569" s="153">
        <v>7</v>
      </c>
      <c r="C569" s="153">
        <v>31</v>
      </c>
      <c r="D569" s="153">
        <v>52</v>
      </c>
    </row>
    <row r="570" spans="1:4" x14ac:dyDescent="0.2">
      <c r="A570" s="114">
        <v>13</v>
      </c>
      <c r="B570" s="114">
        <v>1</v>
      </c>
      <c r="C570" s="114">
        <v>32</v>
      </c>
      <c r="D570" s="114">
        <v>13</v>
      </c>
    </row>
    <row r="571" spans="1:4" x14ac:dyDescent="0.2">
      <c r="A571" s="114">
        <v>15</v>
      </c>
      <c r="B571" s="114">
        <v>2</v>
      </c>
      <c r="C571" s="114">
        <v>33</v>
      </c>
      <c r="D571" s="114">
        <v>15</v>
      </c>
    </row>
    <row r="572" spans="1:4" x14ac:dyDescent="0.2">
      <c r="A572" s="114">
        <v>27</v>
      </c>
      <c r="B572" s="114">
        <v>3</v>
      </c>
      <c r="C572" s="114">
        <v>34</v>
      </c>
      <c r="D572" s="114">
        <v>27</v>
      </c>
    </row>
    <row r="573" spans="1:4" x14ac:dyDescent="0.2">
      <c r="A573" s="114">
        <v>31</v>
      </c>
      <c r="B573" s="114">
        <v>4</v>
      </c>
      <c r="C573" s="114">
        <v>35</v>
      </c>
      <c r="D573" s="114">
        <v>31</v>
      </c>
    </row>
    <row r="574" spans="1:4" x14ac:dyDescent="0.2">
      <c r="A574" s="114">
        <v>32</v>
      </c>
      <c r="B574" s="114">
        <v>5</v>
      </c>
      <c r="C574" s="114">
        <v>36</v>
      </c>
      <c r="D574" s="114">
        <v>32</v>
      </c>
    </row>
    <row r="575" spans="1:4" x14ac:dyDescent="0.2">
      <c r="A575" s="114">
        <v>40</v>
      </c>
      <c r="B575" s="114">
        <v>6</v>
      </c>
      <c r="C575" s="114">
        <v>37</v>
      </c>
      <c r="D575" s="114">
        <v>40</v>
      </c>
    </row>
    <row r="576" spans="1:4" x14ac:dyDescent="0.2">
      <c r="A576" s="114">
        <v>66</v>
      </c>
      <c r="B576" s="114">
        <v>66</v>
      </c>
      <c r="C576" s="114">
        <v>38</v>
      </c>
      <c r="D576" s="114">
        <v>66</v>
      </c>
    </row>
    <row r="577" spans="1:4" s="61" customFormat="1" ht="12" x14ac:dyDescent="0.25">
      <c r="A577" s="153">
        <v>53</v>
      </c>
      <c r="B577" s="153">
        <v>35</v>
      </c>
      <c r="C577" s="153">
        <v>39</v>
      </c>
      <c r="D577" s="153">
        <v>53</v>
      </c>
    </row>
    <row r="578" spans="1:4" x14ac:dyDescent="0.2">
      <c r="A578" s="114">
        <v>8</v>
      </c>
      <c r="B578" s="114">
        <v>30</v>
      </c>
      <c r="C578" s="114">
        <v>40</v>
      </c>
      <c r="D578" s="114">
        <v>8</v>
      </c>
    </row>
    <row r="579" spans="1:4" x14ac:dyDescent="0.2">
      <c r="A579" s="114">
        <v>9</v>
      </c>
      <c r="B579" s="114">
        <v>31</v>
      </c>
      <c r="C579" s="114">
        <v>41</v>
      </c>
      <c r="D579" s="114">
        <v>9</v>
      </c>
    </row>
    <row r="580" spans="1:4" x14ac:dyDescent="0.2">
      <c r="A580" s="114">
        <v>28</v>
      </c>
      <c r="B580" s="114">
        <v>32</v>
      </c>
      <c r="C580" s="114">
        <v>42</v>
      </c>
      <c r="D580" s="114">
        <v>28</v>
      </c>
    </row>
    <row r="581" spans="1:4" x14ac:dyDescent="0.2">
      <c r="A581" s="114">
        <v>34</v>
      </c>
      <c r="B581" s="114">
        <v>33</v>
      </c>
      <c r="C581" s="114">
        <v>43</v>
      </c>
      <c r="D581" s="114">
        <v>34</v>
      </c>
    </row>
    <row r="582" spans="1:4" x14ac:dyDescent="0.2">
      <c r="A582" s="114">
        <v>35</v>
      </c>
      <c r="B582" s="114">
        <v>34</v>
      </c>
      <c r="C582" s="114">
        <v>44</v>
      </c>
      <c r="D582" s="114">
        <v>35</v>
      </c>
    </row>
    <row r="583" spans="1:4" x14ac:dyDescent="0.2">
      <c r="A583" s="114">
        <v>67</v>
      </c>
      <c r="B583" s="114">
        <v>67</v>
      </c>
      <c r="C583" s="114">
        <v>45</v>
      </c>
      <c r="D583" s="114">
        <v>67</v>
      </c>
    </row>
    <row r="584" spans="1:4" s="61" customFormat="1" ht="12" x14ac:dyDescent="0.25">
      <c r="A584" s="153">
        <v>49</v>
      </c>
      <c r="B584" s="153">
        <v>16</v>
      </c>
      <c r="C584" s="153">
        <v>46</v>
      </c>
      <c r="D584" s="153">
        <v>54</v>
      </c>
    </row>
    <row r="585" spans="1:4" x14ac:dyDescent="0.2">
      <c r="A585" s="114">
        <v>4</v>
      </c>
      <c r="B585" s="114">
        <v>13</v>
      </c>
      <c r="C585" s="114">
        <v>47</v>
      </c>
      <c r="D585" s="114">
        <v>4</v>
      </c>
    </row>
    <row r="586" spans="1:4" x14ac:dyDescent="0.2">
      <c r="A586" s="114">
        <v>14</v>
      </c>
      <c r="B586" s="114">
        <v>14</v>
      </c>
      <c r="C586" s="114">
        <v>48</v>
      </c>
      <c r="D586" s="114">
        <v>14</v>
      </c>
    </row>
    <row r="587" spans="1:4" x14ac:dyDescent="0.2">
      <c r="A587" s="114">
        <v>36</v>
      </c>
      <c r="B587" s="114">
        <v>15</v>
      </c>
      <c r="C587" s="114">
        <v>49</v>
      </c>
      <c r="D587" s="114">
        <v>36</v>
      </c>
    </row>
    <row r="588" spans="1:4" x14ac:dyDescent="0.2">
      <c r="A588" s="114">
        <v>68</v>
      </c>
      <c r="B588" s="114">
        <v>68</v>
      </c>
      <c r="C588" s="114">
        <v>50</v>
      </c>
      <c r="D588" s="114">
        <v>68</v>
      </c>
    </row>
    <row r="589" spans="1:4" s="61" customFormat="1" ht="12" x14ac:dyDescent="0.25">
      <c r="A589" s="153">
        <v>55</v>
      </c>
      <c r="B589" s="153">
        <v>44</v>
      </c>
      <c r="C589" s="153">
        <v>51</v>
      </c>
      <c r="D589" s="153">
        <v>55</v>
      </c>
    </row>
    <row r="590" spans="1:4" x14ac:dyDescent="0.2">
      <c r="A590" s="114">
        <v>20</v>
      </c>
      <c r="B590" s="114">
        <v>40</v>
      </c>
      <c r="C590" s="114">
        <v>52</v>
      </c>
      <c r="D590" s="114">
        <v>20</v>
      </c>
    </row>
    <row r="591" spans="1:4" x14ac:dyDescent="0.2">
      <c r="A591" s="114">
        <v>29</v>
      </c>
      <c r="B591" s="114">
        <v>41</v>
      </c>
      <c r="C591" s="114">
        <v>53</v>
      </c>
      <c r="D591" s="114">
        <v>29</v>
      </c>
    </row>
    <row r="592" spans="1:4" x14ac:dyDescent="0.2">
      <c r="A592" s="114">
        <v>39</v>
      </c>
      <c r="B592" s="114">
        <v>42</v>
      </c>
      <c r="C592" s="114">
        <v>54</v>
      </c>
      <c r="D592" s="114">
        <v>39</v>
      </c>
    </row>
    <row r="593" spans="1:4" x14ac:dyDescent="0.2">
      <c r="A593" s="114">
        <v>45</v>
      </c>
      <c r="B593" s="114">
        <v>43</v>
      </c>
      <c r="C593" s="114">
        <v>55</v>
      </c>
      <c r="D593" s="114">
        <v>45</v>
      </c>
    </row>
    <row r="594" spans="1:4" x14ac:dyDescent="0.2">
      <c r="A594" s="114">
        <v>69</v>
      </c>
      <c r="B594" s="114">
        <v>69</v>
      </c>
      <c r="C594" s="114">
        <v>56</v>
      </c>
      <c r="D594" s="114">
        <v>69</v>
      </c>
    </row>
    <row r="595" spans="1:4" s="61" customFormat="1" ht="12" x14ac:dyDescent="0.25">
      <c r="A595" s="153">
        <v>58</v>
      </c>
      <c r="B595" s="153">
        <v>58</v>
      </c>
      <c r="C595" s="153">
        <v>57</v>
      </c>
      <c r="D595" s="153">
        <v>56</v>
      </c>
    </row>
    <row r="596" spans="1:4" x14ac:dyDescent="0.2">
      <c r="A596" s="114">
        <v>3</v>
      </c>
      <c r="B596" s="114">
        <v>54</v>
      </c>
      <c r="C596" s="114">
        <v>58</v>
      </c>
      <c r="D596" s="114">
        <v>3</v>
      </c>
    </row>
    <row r="597" spans="1:4" x14ac:dyDescent="0.2">
      <c r="A597" s="114">
        <v>21</v>
      </c>
      <c r="B597" s="114">
        <v>55</v>
      </c>
      <c r="C597" s="114">
        <v>59</v>
      </c>
      <c r="D597" s="114">
        <v>21</v>
      </c>
    </row>
    <row r="598" spans="1:4" x14ac:dyDescent="0.2">
      <c r="A598" s="114">
        <v>33</v>
      </c>
      <c r="B598" s="114">
        <v>56</v>
      </c>
      <c r="C598" s="114">
        <v>60</v>
      </c>
      <c r="D598" s="114">
        <v>33</v>
      </c>
    </row>
    <row r="599" spans="1:4" x14ac:dyDescent="0.2">
      <c r="A599" s="114">
        <v>41</v>
      </c>
      <c r="B599" s="114">
        <v>57</v>
      </c>
      <c r="C599" s="114">
        <v>61</v>
      </c>
      <c r="D599" s="114">
        <v>41</v>
      </c>
    </row>
    <row r="600" spans="1:4" x14ac:dyDescent="0.2">
      <c r="A600" s="114">
        <v>70</v>
      </c>
      <c r="B600" s="114">
        <v>70</v>
      </c>
      <c r="C600" s="114">
        <v>62</v>
      </c>
      <c r="D600" s="114">
        <v>70</v>
      </c>
    </row>
    <row r="601" spans="1:4" s="61" customFormat="1" ht="12" x14ac:dyDescent="0.25">
      <c r="A601" s="153">
        <v>54</v>
      </c>
      <c r="B601" s="153">
        <v>39</v>
      </c>
      <c r="C601" s="153">
        <v>63</v>
      </c>
      <c r="D601" s="153">
        <v>57</v>
      </c>
    </row>
    <row r="602" spans="1:4" x14ac:dyDescent="0.2">
      <c r="A602" s="114">
        <v>10</v>
      </c>
      <c r="B602" s="114">
        <v>36</v>
      </c>
      <c r="C602" s="114">
        <v>64</v>
      </c>
      <c r="D602" s="114">
        <v>10</v>
      </c>
    </row>
    <row r="603" spans="1:4" x14ac:dyDescent="0.2">
      <c r="A603" s="114">
        <v>12</v>
      </c>
      <c r="B603" s="114">
        <v>37</v>
      </c>
      <c r="C603" s="114">
        <v>65</v>
      </c>
      <c r="D603" s="114">
        <v>12</v>
      </c>
    </row>
    <row r="604" spans="1:4" x14ac:dyDescent="0.2">
      <c r="A604" s="114">
        <v>42</v>
      </c>
      <c r="B604" s="114">
        <v>38</v>
      </c>
      <c r="C604" s="114">
        <v>66</v>
      </c>
      <c r="D604" s="114">
        <v>42</v>
      </c>
    </row>
    <row r="605" spans="1:4" x14ac:dyDescent="0.2">
      <c r="A605" s="114">
        <v>71</v>
      </c>
      <c r="B605" s="114">
        <v>71</v>
      </c>
      <c r="C605" s="114">
        <v>67</v>
      </c>
      <c r="D605" s="114">
        <v>71</v>
      </c>
    </row>
    <row r="606" spans="1:4" s="61" customFormat="1" ht="12" x14ac:dyDescent="0.25">
      <c r="A606" s="153">
        <v>47</v>
      </c>
      <c r="B606" s="153">
        <v>10</v>
      </c>
      <c r="C606" s="153">
        <v>68</v>
      </c>
      <c r="D606" s="153">
        <v>58</v>
      </c>
    </row>
    <row r="607" spans="1:4" x14ac:dyDescent="0.2">
      <c r="A607" s="114">
        <v>6</v>
      </c>
      <c r="B607" s="114">
        <v>8</v>
      </c>
      <c r="C607" s="114">
        <v>69</v>
      </c>
      <c r="D607" s="114">
        <v>6</v>
      </c>
    </row>
    <row r="608" spans="1:4" x14ac:dyDescent="0.2">
      <c r="A608" s="114">
        <v>38</v>
      </c>
      <c r="B608" s="114">
        <v>9</v>
      </c>
      <c r="C608" s="114">
        <v>70</v>
      </c>
      <c r="D608" s="114">
        <v>38</v>
      </c>
    </row>
    <row r="609" spans="1:26" x14ac:dyDescent="0.2">
      <c r="A609" s="114">
        <v>72</v>
      </c>
      <c r="B609" s="114">
        <v>72</v>
      </c>
      <c r="C609" s="114">
        <v>71</v>
      </c>
      <c r="D609" s="114">
        <v>72</v>
      </c>
    </row>
    <row r="610" spans="1:26" s="61" customFormat="1" ht="12" x14ac:dyDescent="0.25">
      <c r="A610" s="153">
        <v>59</v>
      </c>
      <c r="B610" s="153">
        <v>59</v>
      </c>
      <c r="C610" s="153">
        <v>72</v>
      </c>
      <c r="D610" s="153">
        <v>59</v>
      </c>
    </row>
    <row r="611" spans="1:26" x14ac:dyDescent="0.2">
      <c r="E611" s="58"/>
      <c r="L611" s="59"/>
      <c r="M611" s="39"/>
      <c r="N611" s="58"/>
      <c r="O611" s="60"/>
      <c r="R611" s="59"/>
      <c r="S611" s="39"/>
      <c r="T611" s="39"/>
      <c r="U611" s="58"/>
      <c r="V611" s="60"/>
    </row>
    <row r="613" spans="1:26" s="114" customFormat="1" ht="12.6" thickBot="1" x14ac:dyDescent="0.3">
      <c r="A613" s="18"/>
      <c r="B613" s="18"/>
      <c r="C613" s="18"/>
      <c r="D613" s="18"/>
      <c r="G613" s="115" t="s">
        <v>129</v>
      </c>
      <c r="H613" s="116"/>
      <c r="I613" s="116"/>
      <c r="J613" s="116"/>
      <c r="K613" s="116"/>
      <c r="L613" s="116"/>
      <c r="O613" s="117" t="s">
        <v>130</v>
      </c>
      <c r="P613" s="117"/>
      <c r="Q613" s="117"/>
      <c r="R613" s="117"/>
      <c r="S613" s="117"/>
      <c r="T613" s="117"/>
      <c r="U613" s="117" t="s">
        <v>131</v>
      </c>
      <c r="V613" s="117"/>
      <c r="W613" s="117"/>
      <c r="X613" s="117"/>
      <c r="Y613" s="117"/>
      <c r="Z613" s="117"/>
    </row>
    <row r="614" spans="1:26" s="121" customFormat="1" ht="24.6" thickBot="1" x14ac:dyDescent="0.25">
      <c r="A614" s="169"/>
      <c r="B614" s="169"/>
      <c r="C614" s="169"/>
      <c r="D614" s="169"/>
      <c r="F614" s="118" t="s">
        <v>64</v>
      </c>
      <c r="G614" s="119" t="s">
        <v>72</v>
      </c>
      <c r="H614" s="119" t="s">
        <v>71</v>
      </c>
      <c r="I614" s="119" t="s">
        <v>70</v>
      </c>
      <c r="J614" s="119" t="s">
        <v>69</v>
      </c>
      <c r="K614" s="119" t="s">
        <v>68</v>
      </c>
      <c r="L614" s="119" t="s">
        <v>67</v>
      </c>
      <c r="O614" s="118" t="s">
        <v>64</v>
      </c>
      <c r="P614" s="119" t="s">
        <v>5</v>
      </c>
      <c r="Q614" s="119" t="s">
        <v>6</v>
      </c>
      <c r="R614" s="119" t="s">
        <v>7</v>
      </c>
      <c r="S614" s="119" t="s">
        <v>8</v>
      </c>
      <c r="T614" s="122"/>
      <c r="U614" s="118" t="s">
        <v>64</v>
      </c>
      <c r="V614" s="119" t="s">
        <v>9</v>
      </c>
      <c r="W614" s="119" t="s">
        <v>10</v>
      </c>
      <c r="X614" s="119" t="s">
        <v>11</v>
      </c>
      <c r="Y614" s="119" t="s">
        <v>12</v>
      </c>
      <c r="Z614" s="122"/>
    </row>
    <row r="615" spans="1:26" s="114" customFormat="1" x14ac:dyDescent="0.2">
      <c r="A615" s="18"/>
      <c r="B615" s="18"/>
      <c r="C615" s="18"/>
      <c r="D615" s="18"/>
      <c r="F615" s="178" t="s">
        <v>181</v>
      </c>
      <c r="G615" s="123">
        <v>859.19374714957542</v>
      </c>
      <c r="H615" s="124">
        <v>1797.5685513138774</v>
      </c>
      <c r="I615" s="124">
        <v>1471.399536216803</v>
      </c>
      <c r="J615" s="124">
        <v>828.78397701730762</v>
      </c>
      <c r="K615" s="124">
        <v>999.284172134512</v>
      </c>
      <c r="L615" s="124">
        <v>1190.1307461226213</v>
      </c>
      <c r="O615" s="178" t="s">
        <v>181</v>
      </c>
      <c r="P615" s="123">
        <v>1172.0339836899275</v>
      </c>
      <c r="Q615" s="124">
        <v>836.2702313398313</v>
      </c>
      <c r="R615" s="124">
        <v>546.78907773510286</v>
      </c>
      <c r="S615" s="124">
        <v>921.18619500250463</v>
      </c>
      <c r="T615" s="74"/>
      <c r="U615" s="178" t="s">
        <v>181</v>
      </c>
      <c r="V615" s="123">
        <v>3558.3418024820367</v>
      </c>
      <c r="W615" s="124">
        <v>7339.5493115520085</v>
      </c>
      <c r="X615" s="124">
        <v>760.10624011319669</v>
      </c>
      <c r="Y615" s="124">
        <v>815.16756859947986</v>
      </c>
      <c r="Z615" s="74"/>
    </row>
    <row r="616" spans="1:26" s="114" customFormat="1" x14ac:dyDescent="0.2">
      <c r="A616" s="18"/>
      <c r="B616" s="18"/>
      <c r="C616" s="18"/>
      <c r="D616" s="18"/>
      <c r="F616" s="178" t="s">
        <v>182</v>
      </c>
      <c r="G616" s="123">
        <v>809.43195639804719</v>
      </c>
      <c r="H616" s="123">
        <v>1774.6029604970495</v>
      </c>
      <c r="I616" s="123">
        <v>1547.4349784720848</v>
      </c>
      <c r="J616" s="123">
        <v>747.29293881879835</v>
      </c>
      <c r="K616" s="123">
        <v>991.56393767042005</v>
      </c>
      <c r="L616" s="123">
        <v>1163.9251119355397</v>
      </c>
      <c r="O616" s="178" t="s">
        <v>182</v>
      </c>
      <c r="P616" s="123">
        <v>1207.9889244162111</v>
      </c>
      <c r="Q616" s="124">
        <v>865.09093158334258</v>
      </c>
      <c r="R616" s="124">
        <v>543.31175827328218</v>
      </c>
      <c r="S616" s="124">
        <v>881.02135266942196</v>
      </c>
      <c r="T616" s="74"/>
      <c r="U616" s="178" t="s">
        <v>182</v>
      </c>
      <c r="V616" s="123">
        <v>6385.6593890777258</v>
      </c>
      <c r="W616" s="123">
        <v>11237.568869237622</v>
      </c>
      <c r="X616" s="123">
        <v>720.47980616070708</v>
      </c>
      <c r="Y616" s="123">
        <v>739.62817518336942</v>
      </c>
      <c r="Z616" s="74"/>
    </row>
    <row r="617" spans="1:26" s="114" customFormat="1" x14ac:dyDescent="0.2">
      <c r="A617" s="18"/>
      <c r="B617" s="18"/>
      <c r="C617" s="18"/>
      <c r="D617" s="18"/>
      <c r="F617" s="178" t="s">
        <v>183</v>
      </c>
      <c r="G617" s="123">
        <v>721.23068696288863</v>
      </c>
      <c r="H617" s="123">
        <v>1599.3601561487112</v>
      </c>
      <c r="I617" s="123">
        <v>1302.0637852249004</v>
      </c>
      <c r="J617" s="123">
        <v>658.62691005584213</v>
      </c>
      <c r="K617" s="123">
        <v>874.52344299064339</v>
      </c>
      <c r="L617" s="123">
        <v>1104.6251056673718</v>
      </c>
      <c r="O617" s="178" t="s">
        <v>183</v>
      </c>
      <c r="P617" s="123">
        <v>1008.5618066713753</v>
      </c>
      <c r="Q617" s="124">
        <v>597.58287854534888</v>
      </c>
      <c r="R617" s="124">
        <v>538.48080477909582</v>
      </c>
      <c r="S617" s="124">
        <v>765.53493812416116</v>
      </c>
      <c r="T617" s="126"/>
      <c r="U617" s="178" t="s">
        <v>183</v>
      </c>
      <c r="V617" s="123">
        <v>8460.1672055943109</v>
      </c>
      <c r="W617" s="123">
        <v>11510.796495596727</v>
      </c>
      <c r="X617" s="123">
        <v>621.62247001417279</v>
      </c>
      <c r="Y617" s="123">
        <v>722.57153911469777</v>
      </c>
      <c r="Z617" s="126"/>
    </row>
    <row r="618" spans="1:26" s="114" customFormat="1" x14ac:dyDescent="0.2">
      <c r="A618" s="18"/>
      <c r="B618" s="18"/>
      <c r="C618" s="18"/>
      <c r="D618" s="18"/>
      <c r="F618" s="178" t="s">
        <v>184</v>
      </c>
      <c r="G618" s="179">
        <v>859.55141285981711</v>
      </c>
      <c r="H618" s="179">
        <v>1673.4858734731092</v>
      </c>
      <c r="I618" s="179">
        <v>1515.357826079344</v>
      </c>
      <c r="J618" s="179">
        <v>797.54342375586543</v>
      </c>
      <c r="K618" s="179">
        <v>999.21810353992475</v>
      </c>
      <c r="L618" s="179">
        <v>1089.4884797120653</v>
      </c>
      <c r="O618" s="178" t="s">
        <v>184</v>
      </c>
      <c r="P618" s="123">
        <v>1028.2503192251138</v>
      </c>
      <c r="Q618" s="124">
        <v>840.42966115717854</v>
      </c>
      <c r="R618" s="124">
        <v>552.54056546756976</v>
      </c>
      <c r="S618" s="124">
        <v>969.61149961294086</v>
      </c>
      <c r="T618" s="126"/>
      <c r="U618" s="178" t="s">
        <v>184</v>
      </c>
      <c r="V618" s="123">
        <v>6351.9046201528781</v>
      </c>
      <c r="W618" s="123">
        <v>12401.334040885466</v>
      </c>
      <c r="X618" s="123">
        <v>762.14913661074218</v>
      </c>
      <c r="Y618" s="123">
        <v>941.40183361654192</v>
      </c>
      <c r="Z618" s="126"/>
    </row>
    <row r="619" spans="1:26" s="114" customFormat="1" ht="12" x14ac:dyDescent="0.25">
      <c r="A619" s="18"/>
      <c r="B619" s="18"/>
      <c r="C619" s="18"/>
      <c r="D619" s="18"/>
      <c r="F619" s="175" t="s">
        <v>185</v>
      </c>
      <c r="G619" s="180">
        <v>846.58994542026051</v>
      </c>
      <c r="H619" s="180">
        <v>1673.0307835494918</v>
      </c>
      <c r="I619" s="180">
        <v>1489.5358247794054</v>
      </c>
      <c r="J619" s="180">
        <v>734.07476921949342</v>
      </c>
      <c r="K619" s="180">
        <v>1008.7289588881063</v>
      </c>
      <c r="L619" s="180">
        <v>1153.9219192842627</v>
      </c>
      <c r="O619" s="175" t="s">
        <v>185</v>
      </c>
      <c r="P619" s="180">
        <v>1227.4579043895903</v>
      </c>
      <c r="Q619" s="180">
        <v>809.98820143136163</v>
      </c>
      <c r="R619" s="180">
        <v>586.32830848370429</v>
      </c>
      <c r="S619" s="180">
        <v>1018.0211155435187</v>
      </c>
      <c r="T619" s="176"/>
      <c r="U619" s="175" t="s">
        <v>185</v>
      </c>
      <c r="V619" s="180">
        <v>9893.8562186033232</v>
      </c>
      <c r="W619" s="180">
        <v>11238.845442395226</v>
      </c>
      <c r="X619" s="180">
        <v>702.11006612106178</v>
      </c>
      <c r="Y619" s="180">
        <v>810.0459091072388</v>
      </c>
      <c r="Z619" s="176"/>
    </row>
    <row r="620" spans="1:26" s="114" customFormat="1" ht="12" x14ac:dyDescent="0.25">
      <c r="A620" s="18"/>
      <c r="B620" s="18"/>
      <c r="C620" s="18"/>
      <c r="D620" s="18"/>
      <c r="F620" s="127" t="s">
        <v>63</v>
      </c>
      <c r="G620" s="128">
        <v>819.19954975811766</v>
      </c>
      <c r="H620" s="128">
        <v>1703.6096649964479</v>
      </c>
      <c r="I620" s="128">
        <v>1465.1583901545075</v>
      </c>
      <c r="J620" s="128">
        <v>753.26440377346137</v>
      </c>
      <c r="K620" s="128">
        <v>974.66372304472134</v>
      </c>
      <c r="L620" s="128">
        <v>1140.4182725443723</v>
      </c>
      <c r="O620" s="127" t="s">
        <v>63</v>
      </c>
      <c r="P620" s="128">
        <v>1128.8585876784437</v>
      </c>
      <c r="Q620" s="128">
        <v>789.87238081141254</v>
      </c>
      <c r="R620" s="128">
        <v>553.49010294775098</v>
      </c>
      <c r="S620" s="128">
        <v>911.07502019050958</v>
      </c>
      <c r="T620" s="129"/>
      <c r="U620" s="127" t="s">
        <v>63</v>
      </c>
      <c r="V620" s="128">
        <v>6929.9858471820553</v>
      </c>
      <c r="W620" s="128">
        <v>10745.618831933411</v>
      </c>
      <c r="X620" s="128">
        <v>713.29354380397604</v>
      </c>
      <c r="Y620" s="128">
        <v>805.76300512426553</v>
      </c>
      <c r="Z620" s="129"/>
    </row>
    <row r="621" spans="1:26" s="114" customFormat="1" ht="12" x14ac:dyDescent="0.25">
      <c r="A621" s="18"/>
      <c r="B621" s="18"/>
      <c r="C621" s="18"/>
      <c r="D621" s="18"/>
      <c r="F621" s="175" t="s">
        <v>186</v>
      </c>
      <c r="G621" s="130">
        <v>905.8152083753431</v>
      </c>
      <c r="H621" s="130">
        <v>1752.5739067176623</v>
      </c>
      <c r="I621" s="130">
        <v>1567.6324326428426</v>
      </c>
      <c r="J621" s="130">
        <v>1435.478155385706</v>
      </c>
      <c r="K621" s="130">
        <v>817.70910252772171</v>
      </c>
      <c r="L621" s="130">
        <v>1027.849423018705</v>
      </c>
      <c r="M621" s="74">
        <f>(K621+L621)/2</f>
        <v>922.7792627732133</v>
      </c>
      <c r="O621" s="175" t="s">
        <v>186</v>
      </c>
      <c r="P621" s="130">
        <v>1229.9465506514696</v>
      </c>
      <c r="Q621" s="130">
        <v>917.26086352855452</v>
      </c>
      <c r="R621" s="130">
        <v>557.0306888886563</v>
      </c>
      <c r="S621" s="130">
        <v>1002.2526960387869</v>
      </c>
      <c r="T621" s="74"/>
      <c r="U621" s="175" t="s">
        <v>186</v>
      </c>
      <c r="V621" s="130">
        <v>8197.950938785676</v>
      </c>
      <c r="W621" s="130">
        <v>10000.372753591131</v>
      </c>
      <c r="X621" s="130">
        <v>754.14840703033735</v>
      </c>
      <c r="Y621" s="130">
        <v>842.18289153769354</v>
      </c>
      <c r="Z621" s="74"/>
    </row>
    <row r="622" spans="1:26" s="114" customFormat="1" ht="12" x14ac:dyDescent="0.25">
      <c r="A622" s="18"/>
      <c r="B622" s="18"/>
      <c r="C622" s="18"/>
      <c r="D622" s="18"/>
      <c r="F622" s="131" t="s">
        <v>187</v>
      </c>
      <c r="G622" s="132">
        <v>6.9957437216765284E-2</v>
      </c>
      <c r="H622" s="132">
        <v>4.7544327307243117E-2</v>
      </c>
      <c r="I622" s="132">
        <v>5.2430164192259765E-2</v>
      </c>
      <c r="J622" s="132">
        <v>0.95549311265932935</v>
      </c>
      <c r="K622" s="132">
        <v>-0.18936688064447005</v>
      </c>
      <c r="L622" s="132">
        <v>-0.10925565600119291</v>
      </c>
      <c r="O622" s="131" t="s">
        <v>187</v>
      </c>
      <c r="P622" s="132">
        <v>2.0274799265860288E-3</v>
      </c>
      <c r="Q622" s="132">
        <v>0.13243731440486073</v>
      </c>
      <c r="R622" s="132">
        <v>-4.9967943166200124E-2</v>
      </c>
      <c r="S622" s="132">
        <v>-1.5489285304571609E-2</v>
      </c>
      <c r="T622" s="133"/>
      <c r="U622" s="131" t="s">
        <v>187</v>
      </c>
      <c r="V622" s="132">
        <v>-0.17140993787931269</v>
      </c>
      <c r="W622" s="132">
        <v>-0.11019572207411288</v>
      </c>
      <c r="X622" s="132">
        <v>7.4117069987005291E-2</v>
      </c>
      <c r="Y622" s="132">
        <v>3.9673038366274005E-2</v>
      </c>
      <c r="Z622" s="133"/>
    </row>
    <row r="623" spans="1:26" s="114" customFormat="1" ht="26.25" customHeight="1" thickBot="1" x14ac:dyDescent="0.3">
      <c r="A623" s="18"/>
      <c r="B623" s="18"/>
      <c r="C623" s="18"/>
      <c r="D623" s="18"/>
      <c r="F623" s="134" t="s">
        <v>62</v>
      </c>
      <c r="G623" s="135">
        <v>0.10573206325955642</v>
      </c>
      <c r="H623" s="135">
        <v>2.8741467442494617E-2</v>
      </c>
      <c r="I623" s="135">
        <v>6.9940590162083982E-2</v>
      </c>
      <c r="J623" s="135">
        <v>0.90567634444785927</v>
      </c>
      <c r="K623" s="135">
        <v>-0.16103463872308088</v>
      </c>
      <c r="L623" s="135">
        <v>-9.8708388172802919E-2</v>
      </c>
      <c r="O623" s="134" t="s">
        <v>62</v>
      </c>
      <c r="P623" s="135">
        <v>8.954882752933524E-2</v>
      </c>
      <c r="Q623" s="135">
        <v>0.16127729720879658</v>
      </c>
      <c r="R623" s="135">
        <v>6.3968369480302822E-3</v>
      </c>
      <c r="S623" s="135">
        <v>0.10007702310750632</v>
      </c>
      <c r="T623" s="133"/>
      <c r="U623" s="134" t="s">
        <v>62</v>
      </c>
      <c r="V623" s="135">
        <v>0.18296791935285328</v>
      </c>
      <c r="W623" s="135">
        <v>-6.9353481637333569E-2</v>
      </c>
      <c r="X623" s="135">
        <v>5.7276367606642564E-2</v>
      </c>
      <c r="Y623" s="135">
        <v>4.5199253604118139E-2</v>
      </c>
      <c r="Z623" s="133"/>
    </row>
    <row r="624" spans="1:26" s="114" customFormat="1" ht="12" x14ac:dyDescent="0.2">
      <c r="F624" s="58" t="s">
        <v>125</v>
      </c>
      <c r="K624" s="137"/>
      <c r="L624" s="137"/>
      <c r="M624" s="137"/>
      <c r="N624" s="137"/>
      <c r="O624" s="137"/>
    </row>
    <row r="625" spans="6:20" s="114" customFormat="1" ht="12.75" customHeight="1" x14ac:dyDescent="0.25">
      <c r="F625" s="78" t="s">
        <v>92</v>
      </c>
      <c r="K625" s="138"/>
      <c r="L625" s="138"/>
      <c r="M625" s="138"/>
      <c r="N625" s="138"/>
      <c r="O625" s="138"/>
    </row>
    <row r="626" spans="6:20" x14ac:dyDescent="0.2">
      <c r="M626" s="39"/>
      <c r="N626" s="39"/>
      <c r="O626" s="39"/>
      <c r="P626" s="39"/>
      <c r="Q626" s="39"/>
      <c r="R626" s="39"/>
      <c r="S626" s="39"/>
      <c r="T626" s="39"/>
    </row>
  </sheetData>
  <mergeCells count="4">
    <mergeCell ref="H307:J307"/>
    <mergeCell ref="K307:L307"/>
    <mergeCell ref="F306:L306"/>
    <mergeCell ref="F307:G30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29"/>
  <sheetViews>
    <sheetView tabSelected="1" topLeftCell="E356" workbookViewId="0">
      <selection activeCell="E306" sqref="E306:N380"/>
    </sheetView>
  </sheetViews>
  <sheetFormatPr baseColWidth="10" defaultColWidth="11.109375" defaultRowHeight="11.4" x14ac:dyDescent="0.2"/>
  <cols>
    <col min="1" max="1" width="5.44140625" style="18" hidden="1" customWidth="1"/>
    <col min="2" max="2" width="6" style="18" hidden="1" customWidth="1"/>
    <col min="3" max="3" width="5.5546875" style="18" hidden="1" customWidth="1"/>
    <col min="4" max="4" width="7.33203125" style="18" hidden="1" customWidth="1"/>
    <col min="5" max="5" width="16" style="18" customWidth="1"/>
    <col min="6" max="7" width="13" style="18" customWidth="1"/>
    <col min="8" max="8" width="11.5546875" style="18" customWidth="1"/>
    <col min="9" max="9" width="11.109375" style="18" customWidth="1"/>
    <col min="10" max="10" width="11.33203125" style="18" customWidth="1"/>
    <col min="11" max="11" width="12.6640625" style="18" customWidth="1"/>
    <col min="12" max="12" width="11.5546875" style="18" customWidth="1"/>
    <col min="13" max="13" width="11.44140625" style="18" customWidth="1"/>
    <col min="14" max="14" width="9.33203125" style="18" customWidth="1"/>
    <col min="15" max="15" width="8.33203125" style="18" customWidth="1"/>
    <col min="16" max="16" width="24.109375" style="18" customWidth="1"/>
    <col min="17" max="17" width="21.5546875" style="18" customWidth="1"/>
    <col min="18" max="19" width="11.33203125" style="18" bestFit="1" customWidth="1"/>
    <col min="20" max="20" width="11.44140625" style="18" bestFit="1" customWidth="1"/>
    <col min="21" max="21" width="11.33203125" style="18" bestFit="1" customWidth="1"/>
    <col min="22" max="22" width="0.33203125" style="18" customWidth="1"/>
    <col min="23" max="23" width="14.88671875" style="18" customWidth="1"/>
    <col min="24" max="24" width="22.44140625" style="18" customWidth="1"/>
    <col min="25" max="25" width="22.5546875" style="18" customWidth="1"/>
    <col min="26" max="29" width="11.33203125" style="18" bestFit="1" customWidth="1"/>
    <col min="30" max="30" width="11.109375" style="18" customWidth="1"/>
    <col min="31" max="16384" width="11.109375" style="18"/>
  </cols>
  <sheetData>
    <row r="1" spans="1:29" ht="12.6" thickBot="1" x14ac:dyDescent="0.3">
      <c r="E1" s="20" t="s">
        <v>137</v>
      </c>
      <c r="F1" s="68"/>
      <c r="G1" s="21"/>
      <c r="H1" s="21"/>
      <c r="I1" s="21"/>
      <c r="J1" s="21"/>
      <c r="K1" s="21"/>
      <c r="L1" s="21"/>
      <c r="M1" s="22"/>
      <c r="N1" s="23"/>
      <c r="O1" s="23"/>
      <c r="P1" s="20" t="s">
        <v>138</v>
      </c>
      <c r="Q1" s="24"/>
      <c r="R1" s="21"/>
      <c r="S1" s="21"/>
      <c r="T1" s="21"/>
      <c r="U1" s="22"/>
      <c r="V1" s="23"/>
      <c r="W1" s="23"/>
      <c r="X1" s="20" t="s">
        <v>139</v>
      </c>
      <c r="Y1" s="24"/>
      <c r="Z1" s="21"/>
      <c r="AA1" s="21"/>
      <c r="AB1" s="21"/>
      <c r="AC1" s="21"/>
    </row>
    <row r="2" spans="1:29" ht="54.75" customHeight="1" thickBot="1" x14ac:dyDescent="0.25">
      <c r="A2" s="114" t="s">
        <v>111</v>
      </c>
      <c r="B2" s="114" t="s">
        <v>110</v>
      </c>
      <c r="C2" s="114" t="s">
        <v>109</v>
      </c>
      <c r="D2" s="114" t="s">
        <v>108</v>
      </c>
      <c r="E2" s="25" t="s">
        <v>107</v>
      </c>
      <c r="F2" s="26" t="s">
        <v>0</v>
      </c>
      <c r="G2" s="27" t="s">
        <v>1</v>
      </c>
      <c r="H2" s="26" t="s">
        <v>120</v>
      </c>
      <c r="I2" s="27" t="s">
        <v>121</v>
      </c>
      <c r="J2" s="28" t="s">
        <v>2</v>
      </c>
      <c r="K2" s="28" t="s">
        <v>3</v>
      </c>
      <c r="L2" s="28" t="s">
        <v>4</v>
      </c>
      <c r="M2" s="28" t="s">
        <v>60</v>
      </c>
      <c r="N2" s="29"/>
      <c r="O2" s="29"/>
      <c r="P2" s="25" t="s">
        <v>107</v>
      </c>
      <c r="Q2" s="28" t="s">
        <v>5</v>
      </c>
      <c r="R2" s="28" t="s">
        <v>6</v>
      </c>
      <c r="S2" s="28" t="s">
        <v>7</v>
      </c>
      <c r="T2" s="28" t="s">
        <v>8</v>
      </c>
      <c r="U2" s="30" t="s">
        <v>65</v>
      </c>
      <c r="V2" s="29"/>
      <c r="W2" s="29"/>
      <c r="X2" s="25" t="s">
        <v>107</v>
      </c>
      <c r="Y2" s="28" t="s">
        <v>9</v>
      </c>
      <c r="Z2" s="28" t="s">
        <v>10</v>
      </c>
      <c r="AA2" s="28" t="s">
        <v>11</v>
      </c>
      <c r="AB2" s="28" t="s">
        <v>12</v>
      </c>
      <c r="AC2" s="30" t="s">
        <v>61</v>
      </c>
    </row>
    <row r="3" spans="1:29" ht="12" x14ac:dyDescent="0.25">
      <c r="A3" s="153">
        <v>48</v>
      </c>
      <c r="B3" s="153">
        <v>12</v>
      </c>
      <c r="C3" s="153">
        <v>1</v>
      </c>
      <c r="D3" s="153">
        <v>46</v>
      </c>
      <c r="E3" s="31" t="s">
        <v>106</v>
      </c>
      <c r="F3" s="2">
        <v>1732.5204320450302</v>
      </c>
      <c r="G3" s="2">
        <v>26342.828449027227</v>
      </c>
      <c r="H3" s="2">
        <v>577.98670550026566</v>
      </c>
      <c r="I3" s="2">
        <v>0</v>
      </c>
      <c r="J3" s="2">
        <v>0</v>
      </c>
      <c r="K3" s="2">
        <v>6915.4133233518032</v>
      </c>
      <c r="L3" s="2">
        <v>5365.886172183943</v>
      </c>
      <c r="M3" s="2">
        <v>40934.635082108267</v>
      </c>
      <c r="N3" s="32"/>
      <c r="O3" s="32"/>
      <c r="P3" s="31" t="s">
        <v>106</v>
      </c>
      <c r="Q3" s="2">
        <v>0</v>
      </c>
      <c r="R3" s="2">
        <v>8082.1909401461589</v>
      </c>
      <c r="S3" s="2">
        <v>2335.9258439094679</v>
      </c>
      <c r="T3" s="2">
        <v>7.1893126359253356</v>
      </c>
      <c r="U3" s="33">
        <v>10425.306096691551</v>
      </c>
      <c r="V3" s="32"/>
      <c r="W3" s="32"/>
      <c r="X3" s="31" t="s">
        <v>106</v>
      </c>
      <c r="Y3" s="2">
        <v>0</v>
      </c>
      <c r="Z3" s="2">
        <v>17.797483381464023</v>
      </c>
      <c r="AA3" s="2">
        <v>7184.8007475825889</v>
      </c>
      <c r="AB3" s="2">
        <v>1827.764953946097</v>
      </c>
      <c r="AC3" s="33">
        <v>9030.3631849101494</v>
      </c>
    </row>
    <row r="4" spans="1:29" x14ac:dyDescent="0.2">
      <c r="A4" s="114">
        <v>11</v>
      </c>
      <c r="B4" s="114">
        <v>11</v>
      </c>
      <c r="C4" s="114">
        <v>2</v>
      </c>
      <c r="D4" s="114">
        <v>11</v>
      </c>
      <c r="E4" s="34" t="s">
        <v>14</v>
      </c>
      <c r="F4" s="35">
        <v>1732.5204320450302</v>
      </c>
      <c r="G4" s="35">
        <v>26342.828449027227</v>
      </c>
      <c r="H4" s="35">
        <v>577.98670550026566</v>
      </c>
      <c r="I4" s="35">
        <v>0</v>
      </c>
      <c r="J4" s="35">
        <v>0</v>
      </c>
      <c r="K4" s="35">
        <v>6915.4133233518032</v>
      </c>
      <c r="L4" s="35">
        <v>5365.886172183943</v>
      </c>
      <c r="M4" s="35">
        <v>0</v>
      </c>
      <c r="N4" s="32"/>
      <c r="O4" s="32"/>
      <c r="P4" s="34" t="s">
        <v>14</v>
      </c>
      <c r="Q4" s="36">
        <v>0</v>
      </c>
      <c r="R4" s="35">
        <v>8082.1909401461589</v>
      </c>
      <c r="S4" s="35">
        <v>2335.9258439094679</v>
      </c>
      <c r="T4" s="35">
        <v>7.1893126359253356</v>
      </c>
      <c r="U4" s="37">
        <v>10425.306096691551</v>
      </c>
      <c r="V4" s="32"/>
      <c r="W4" s="32"/>
      <c r="X4" s="34" t="s">
        <v>14</v>
      </c>
      <c r="Y4" s="36">
        <v>0</v>
      </c>
      <c r="Z4" s="35">
        <v>17.797483381464023</v>
      </c>
      <c r="AA4" s="35">
        <v>7184.8007475825889</v>
      </c>
      <c r="AB4" s="35">
        <v>1827.764953946097</v>
      </c>
      <c r="AC4" s="37">
        <v>9030.3631849101494</v>
      </c>
    </row>
    <row r="5" spans="1:29" ht="12" x14ac:dyDescent="0.25">
      <c r="A5" s="114">
        <v>60</v>
      </c>
      <c r="B5" s="114">
        <v>60</v>
      </c>
      <c r="C5" s="114">
        <v>3</v>
      </c>
      <c r="D5" s="114">
        <v>60</v>
      </c>
      <c r="E5" s="38"/>
      <c r="F5" s="3"/>
      <c r="G5" s="3"/>
      <c r="H5" s="3"/>
      <c r="I5" s="3"/>
      <c r="J5" s="3"/>
      <c r="K5" s="3"/>
      <c r="L5" s="3"/>
      <c r="M5" s="3"/>
      <c r="N5" s="39"/>
      <c r="O5" s="39"/>
      <c r="P5" s="38"/>
      <c r="Q5" s="40"/>
      <c r="R5" s="3"/>
      <c r="S5" s="3"/>
      <c r="T5" s="3"/>
      <c r="U5" s="16"/>
      <c r="V5" s="39"/>
      <c r="W5" s="39"/>
      <c r="X5" s="38"/>
      <c r="Y5" s="40"/>
      <c r="Z5" s="3"/>
      <c r="AA5" s="3"/>
      <c r="AB5" s="3"/>
      <c r="AC5" s="16"/>
    </row>
    <row r="6" spans="1:29" ht="12" x14ac:dyDescent="0.25">
      <c r="A6" s="153">
        <v>56</v>
      </c>
      <c r="B6" s="153">
        <v>48</v>
      </c>
      <c r="C6" s="153">
        <v>4</v>
      </c>
      <c r="D6" s="153">
        <v>47</v>
      </c>
      <c r="E6" s="41" t="s">
        <v>105</v>
      </c>
      <c r="F6" s="4">
        <v>19979.458639832927</v>
      </c>
      <c r="G6" s="5">
        <v>48747.011651330526</v>
      </c>
      <c r="H6" s="6">
        <v>1043.2440279157322</v>
      </c>
      <c r="I6" s="6">
        <v>52.906261807442519</v>
      </c>
      <c r="J6" s="6">
        <v>0</v>
      </c>
      <c r="K6" s="5">
        <v>43527.986271354777</v>
      </c>
      <c r="L6" s="5">
        <v>20160.252128135347</v>
      </c>
      <c r="M6" s="5">
        <v>133510.85898037674</v>
      </c>
      <c r="N6" s="32"/>
      <c r="O6" s="32"/>
      <c r="P6" s="41" t="s">
        <v>105</v>
      </c>
      <c r="Q6" s="42">
        <v>2254.6285949081403</v>
      </c>
      <c r="R6" s="5">
        <v>24301.495743368134</v>
      </c>
      <c r="S6" s="5">
        <v>16587.071478549507</v>
      </c>
      <c r="T6" s="5">
        <v>0</v>
      </c>
      <c r="U6" s="17">
        <v>43143.195816825784</v>
      </c>
      <c r="V6" s="32"/>
      <c r="W6" s="32"/>
      <c r="X6" s="41" t="s">
        <v>105</v>
      </c>
      <c r="Y6" s="42">
        <v>0</v>
      </c>
      <c r="Z6" s="5">
        <v>694.53983626952026</v>
      </c>
      <c r="AA6" s="5">
        <v>17529.699021431337</v>
      </c>
      <c r="AB6" s="5">
        <v>3207.6506324318425</v>
      </c>
      <c r="AC6" s="17">
        <v>21431.8894901327</v>
      </c>
    </row>
    <row r="7" spans="1:29" x14ac:dyDescent="0.2">
      <c r="A7" s="114">
        <v>7</v>
      </c>
      <c r="B7" s="114">
        <v>45</v>
      </c>
      <c r="C7" s="114">
        <v>5</v>
      </c>
      <c r="D7" s="114">
        <v>7</v>
      </c>
      <c r="E7" s="34" t="s">
        <v>15</v>
      </c>
      <c r="F7" s="35">
        <v>14763.833213573917</v>
      </c>
      <c r="G7" s="35">
        <v>32008.755013622002</v>
      </c>
      <c r="H7" s="35">
        <v>789.64073302669192</v>
      </c>
      <c r="I7" s="35">
        <v>0</v>
      </c>
      <c r="J7" s="35">
        <v>0</v>
      </c>
      <c r="K7" s="35">
        <v>31435.759308324741</v>
      </c>
      <c r="L7" s="35">
        <v>10041.737409607354</v>
      </c>
      <c r="M7" s="35">
        <v>2254.6285949081403</v>
      </c>
      <c r="N7" s="32"/>
      <c r="O7" s="32"/>
      <c r="P7" s="34" t="s">
        <v>15</v>
      </c>
      <c r="Q7" s="36">
        <v>2254.6285949081403</v>
      </c>
      <c r="R7" s="35">
        <v>11954.535149857789</v>
      </c>
      <c r="S7" s="35">
        <v>13178.033220058056</v>
      </c>
      <c r="T7" s="35">
        <v>0</v>
      </c>
      <c r="U7" s="44">
        <v>27387.196964823986</v>
      </c>
      <c r="V7" s="32"/>
      <c r="W7" s="32"/>
      <c r="X7" s="34" t="s">
        <v>15</v>
      </c>
      <c r="Y7" s="36">
        <v>0</v>
      </c>
      <c r="Z7" s="35">
        <v>0</v>
      </c>
      <c r="AA7" s="35">
        <v>9093.9235485113204</v>
      </c>
      <c r="AB7" s="35">
        <v>322.27638111465802</v>
      </c>
      <c r="AC7" s="44">
        <v>9416.1999296259783</v>
      </c>
    </row>
    <row r="8" spans="1:29" x14ac:dyDescent="0.2">
      <c r="A8" s="114">
        <v>18</v>
      </c>
      <c r="B8" s="114">
        <v>46</v>
      </c>
      <c r="C8" s="114">
        <v>6</v>
      </c>
      <c r="D8" s="114">
        <v>18</v>
      </c>
      <c r="E8" s="34" t="s">
        <v>16</v>
      </c>
      <c r="F8" s="35">
        <v>2109.8566150230326</v>
      </c>
      <c r="G8" s="35">
        <v>13952.32307069833</v>
      </c>
      <c r="H8" s="35">
        <v>126.89643159212004</v>
      </c>
      <c r="I8" s="35">
        <v>33.397116478809636</v>
      </c>
      <c r="J8" s="35">
        <v>0</v>
      </c>
      <c r="K8" s="35">
        <v>8135.995677323589</v>
      </c>
      <c r="L8" s="35">
        <v>9190.7120789961718</v>
      </c>
      <c r="M8" s="35">
        <v>0</v>
      </c>
      <c r="N8" s="32"/>
      <c r="O8" s="32"/>
      <c r="P8" s="34" t="s">
        <v>16</v>
      </c>
      <c r="Q8" s="36">
        <v>0</v>
      </c>
      <c r="R8" s="35">
        <v>7768.7234853128184</v>
      </c>
      <c r="S8" s="35">
        <v>2864.7010105270992</v>
      </c>
      <c r="T8" s="35">
        <v>0</v>
      </c>
      <c r="U8" s="44">
        <v>10633.424495839918</v>
      </c>
      <c r="V8" s="32"/>
      <c r="W8" s="32"/>
      <c r="X8" s="34" t="s">
        <v>16</v>
      </c>
      <c r="Y8" s="36">
        <v>0</v>
      </c>
      <c r="Z8" s="35">
        <v>0</v>
      </c>
      <c r="AA8" s="35">
        <v>6365.1014290958647</v>
      </c>
      <c r="AB8" s="35">
        <v>1531.1761861101297</v>
      </c>
      <c r="AC8" s="44">
        <v>7896.2776152059942</v>
      </c>
    </row>
    <row r="9" spans="1:29" x14ac:dyDescent="0.2">
      <c r="A9" s="114">
        <v>37</v>
      </c>
      <c r="B9" s="114">
        <v>47</v>
      </c>
      <c r="C9" s="114">
        <v>7</v>
      </c>
      <c r="D9" s="114">
        <v>37</v>
      </c>
      <c r="E9" s="34" t="s">
        <v>17</v>
      </c>
      <c r="F9" s="35">
        <v>3105.768811235977</v>
      </c>
      <c r="G9" s="35">
        <v>2785.9335670101941</v>
      </c>
      <c r="H9" s="35">
        <v>126.70686329692019</v>
      </c>
      <c r="I9" s="35">
        <v>19.509145328632883</v>
      </c>
      <c r="J9" s="35">
        <v>0</v>
      </c>
      <c r="K9" s="35">
        <v>3956.231285706443</v>
      </c>
      <c r="L9" s="35">
        <v>927.80263953182407</v>
      </c>
      <c r="M9" s="35">
        <v>0</v>
      </c>
      <c r="N9" s="32"/>
      <c r="O9" s="32"/>
      <c r="P9" s="34" t="s">
        <v>17</v>
      </c>
      <c r="Q9" s="36">
        <v>0</v>
      </c>
      <c r="R9" s="35">
        <v>4578.237108197527</v>
      </c>
      <c r="S9" s="35">
        <v>544.33724796435172</v>
      </c>
      <c r="T9" s="35">
        <v>0</v>
      </c>
      <c r="U9" s="44">
        <v>5122.5743561618783</v>
      </c>
      <c r="V9" s="32"/>
      <c r="W9" s="32"/>
      <c r="X9" s="34" t="s">
        <v>17</v>
      </c>
      <c r="Y9" s="36">
        <v>0</v>
      </c>
      <c r="Z9" s="35">
        <v>694.53983626952026</v>
      </c>
      <c r="AA9" s="35">
        <v>2070.6740438241509</v>
      </c>
      <c r="AB9" s="35">
        <v>1354.1980652070547</v>
      </c>
      <c r="AC9" s="44">
        <v>4119.4119453007261</v>
      </c>
    </row>
    <row r="10" spans="1:29" ht="12" x14ac:dyDescent="0.25">
      <c r="A10" s="114">
        <v>61</v>
      </c>
      <c r="B10" s="114">
        <v>61</v>
      </c>
      <c r="C10" s="114">
        <v>8</v>
      </c>
      <c r="D10" s="114">
        <v>61</v>
      </c>
      <c r="E10" s="38"/>
      <c r="F10" s="7"/>
      <c r="G10" s="35"/>
      <c r="H10" s="43"/>
      <c r="I10" s="43"/>
      <c r="J10" s="8"/>
      <c r="K10" s="3"/>
      <c r="L10" s="3"/>
      <c r="M10" s="3"/>
      <c r="N10" s="39"/>
      <c r="O10" s="39"/>
      <c r="P10" s="38"/>
      <c r="Q10" s="40"/>
      <c r="R10" s="3"/>
      <c r="S10" s="3"/>
      <c r="T10" s="3"/>
      <c r="U10" s="45"/>
      <c r="V10" s="39"/>
      <c r="W10" s="39"/>
      <c r="X10" s="38"/>
      <c r="Y10" s="40"/>
      <c r="Z10" s="3"/>
      <c r="AA10" s="3"/>
      <c r="AB10" s="3"/>
      <c r="AC10" s="45"/>
    </row>
    <row r="11" spans="1:29" ht="12" x14ac:dyDescent="0.25">
      <c r="A11" s="153">
        <v>50</v>
      </c>
      <c r="B11" s="153">
        <v>20</v>
      </c>
      <c r="C11" s="153">
        <v>9</v>
      </c>
      <c r="D11" s="153">
        <v>48</v>
      </c>
      <c r="E11" s="41" t="s">
        <v>104</v>
      </c>
      <c r="F11" s="4">
        <v>39143.087000121232</v>
      </c>
      <c r="G11" s="5">
        <v>14212.596959987084</v>
      </c>
      <c r="H11" s="6">
        <v>1428.5642144108617</v>
      </c>
      <c r="I11" s="6">
        <v>57.345054997177023</v>
      </c>
      <c r="J11" s="6">
        <v>0</v>
      </c>
      <c r="K11" s="5">
        <v>56989.083896940559</v>
      </c>
      <c r="L11" s="5">
        <v>989.60819579040503</v>
      </c>
      <c r="M11" s="5">
        <v>112820.28532224733</v>
      </c>
      <c r="N11" s="32"/>
      <c r="O11" s="32"/>
      <c r="P11" s="41" t="s">
        <v>104</v>
      </c>
      <c r="Q11" s="42">
        <v>396.53192044809202</v>
      </c>
      <c r="R11" s="5">
        <v>29086.575898859832</v>
      </c>
      <c r="S11" s="5">
        <v>10504.306044003193</v>
      </c>
      <c r="T11" s="5">
        <v>0</v>
      </c>
      <c r="U11" s="17">
        <v>39987.413863311114</v>
      </c>
      <c r="V11" s="32"/>
      <c r="W11" s="32"/>
      <c r="X11" s="41" t="s">
        <v>104</v>
      </c>
      <c r="Y11" s="42">
        <v>0</v>
      </c>
      <c r="Z11" s="5">
        <v>0</v>
      </c>
      <c r="AA11" s="5">
        <v>22026.903315879495</v>
      </c>
      <c r="AB11" s="5">
        <v>4334.4650904069331</v>
      </c>
      <c r="AC11" s="17">
        <v>26361.368406286427</v>
      </c>
    </row>
    <row r="12" spans="1:29" x14ac:dyDescent="0.2">
      <c r="A12" s="114">
        <v>1</v>
      </c>
      <c r="B12" s="114">
        <v>17</v>
      </c>
      <c r="C12" s="114">
        <v>10</v>
      </c>
      <c r="D12" s="114">
        <v>1</v>
      </c>
      <c r="E12" s="34" t="s">
        <v>18</v>
      </c>
      <c r="F12" s="35">
        <v>2282.8089931211734</v>
      </c>
      <c r="G12" s="35">
        <v>3207.1747852198705</v>
      </c>
      <c r="H12" s="35">
        <v>991.37363592480017</v>
      </c>
      <c r="I12" s="35">
        <v>0</v>
      </c>
      <c r="J12" s="35">
        <v>0</v>
      </c>
      <c r="K12" s="35">
        <v>8307.5067717292804</v>
      </c>
      <c r="L12" s="35">
        <v>20.648997209231997</v>
      </c>
      <c r="M12" s="35">
        <v>396.53192044809202</v>
      </c>
      <c r="N12" s="32"/>
      <c r="O12" s="32"/>
      <c r="P12" s="34" t="s">
        <v>18</v>
      </c>
      <c r="Q12" s="36">
        <v>396.53192044809202</v>
      </c>
      <c r="R12" s="35">
        <v>2818.8685505684766</v>
      </c>
      <c r="S12" s="35">
        <v>180.91057631496807</v>
      </c>
      <c r="T12" s="35">
        <v>0</v>
      </c>
      <c r="U12" s="44">
        <v>3396.3110473315369</v>
      </c>
      <c r="V12" s="32"/>
      <c r="W12" s="32"/>
      <c r="X12" s="34" t="s">
        <v>18</v>
      </c>
      <c r="Y12" s="36">
        <v>0</v>
      </c>
      <c r="Z12" s="35">
        <v>0</v>
      </c>
      <c r="AA12" s="35">
        <v>2866.8242023308749</v>
      </c>
      <c r="AB12" s="35">
        <v>315.24091905580855</v>
      </c>
      <c r="AC12" s="44">
        <v>3182.0651213866836</v>
      </c>
    </row>
    <row r="13" spans="1:29" x14ac:dyDescent="0.2">
      <c r="A13" s="114">
        <v>17</v>
      </c>
      <c r="B13" s="114">
        <v>18</v>
      </c>
      <c r="C13" s="114">
        <v>11</v>
      </c>
      <c r="D13" s="114">
        <v>17</v>
      </c>
      <c r="E13" s="34" t="s">
        <v>19</v>
      </c>
      <c r="F13" s="35">
        <v>10587.529907669257</v>
      </c>
      <c r="G13" s="35">
        <v>4571.9688793972236</v>
      </c>
      <c r="H13" s="35">
        <v>317.43606736775206</v>
      </c>
      <c r="I13" s="35">
        <v>0</v>
      </c>
      <c r="J13" s="35">
        <v>0</v>
      </c>
      <c r="K13" s="35">
        <v>9978.970446381034</v>
      </c>
      <c r="L13" s="35">
        <v>72.654399213155983</v>
      </c>
      <c r="M13" s="35">
        <v>0</v>
      </c>
      <c r="N13" s="32"/>
      <c r="O13" s="32"/>
      <c r="P13" s="34" t="s">
        <v>19</v>
      </c>
      <c r="Q13" s="36">
        <v>0</v>
      </c>
      <c r="R13" s="35">
        <v>12895.451925307576</v>
      </c>
      <c r="S13" s="35">
        <v>952.57082096990405</v>
      </c>
      <c r="T13" s="35">
        <v>0</v>
      </c>
      <c r="U13" s="44">
        <v>13848.02274627748</v>
      </c>
      <c r="V13" s="32"/>
      <c r="W13" s="32"/>
      <c r="X13" s="34" t="s">
        <v>19</v>
      </c>
      <c r="Y13" s="36">
        <v>0</v>
      </c>
      <c r="Z13" s="35">
        <v>0</v>
      </c>
      <c r="AA13" s="35">
        <v>3052.7982882563219</v>
      </c>
      <c r="AB13" s="35">
        <v>402.76517398182409</v>
      </c>
      <c r="AC13" s="44">
        <v>3455.5634622381458</v>
      </c>
    </row>
    <row r="14" spans="1:29" x14ac:dyDescent="0.2">
      <c r="A14" s="114">
        <v>23</v>
      </c>
      <c r="B14" s="114">
        <v>19</v>
      </c>
      <c r="C14" s="114">
        <v>12</v>
      </c>
      <c r="D14" s="114">
        <v>23</v>
      </c>
      <c r="E14" s="34" t="s">
        <v>20</v>
      </c>
      <c r="F14" s="35">
        <v>26272.748099330805</v>
      </c>
      <c r="G14" s="35">
        <v>6433.45329536999</v>
      </c>
      <c r="H14" s="35">
        <v>119.75451111830942</v>
      </c>
      <c r="I14" s="35">
        <v>57.345054997177023</v>
      </c>
      <c r="J14" s="35">
        <v>0</v>
      </c>
      <c r="K14" s="35">
        <v>38702.606678830241</v>
      </c>
      <c r="L14" s="35">
        <v>896.30479936801703</v>
      </c>
      <c r="M14" s="35">
        <v>0</v>
      </c>
      <c r="N14" s="32"/>
      <c r="O14" s="32"/>
      <c r="P14" s="34" t="s">
        <v>20</v>
      </c>
      <c r="Q14" s="36">
        <v>0</v>
      </c>
      <c r="R14" s="35">
        <v>13372.255422983777</v>
      </c>
      <c r="S14" s="35">
        <v>9370.8246467183217</v>
      </c>
      <c r="T14" s="35">
        <v>0</v>
      </c>
      <c r="U14" s="44">
        <v>22743.080069702097</v>
      </c>
      <c r="V14" s="32"/>
      <c r="W14" s="32"/>
      <c r="X14" s="34" t="s">
        <v>20</v>
      </c>
      <c r="Y14" s="36">
        <v>0</v>
      </c>
      <c r="Z14" s="35">
        <v>0</v>
      </c>
      <c r="AA14" s="35">
        <v>16107.280825292299</v>
      </c>
      <c r="AB14" s="35">
        <v>3616.4589973693005</v>
      </c>
      <c r="AC14" s="44">
        <v>19723.739822661599</v>
      </c>
    </row>
    <row r="15" spans="1:29" ht="12" x14ac:dyDescent="0.25">
      <c r="A15" s="114">
        <v>62</v>
      </c>
      <c r="B15" s="114">
        <v>62</v>
      </c>
      <c r="C15" s="114">
        <v>13</v>
      </c>
      <c r="D15" s="114">
        <v>62</v>
      </c>
      <c r="E15" s="38"/>
      <c r="F15" s="7"/>
      <c r="G15" s="3"/>
      <c r="H15" s="8"/>
      <c r="I15" s="8"/>
      <c r="J15" s="159"/>
      <c r="K15" s="3"/>
      <c r="L15" s="3"/>
      <c r="M15" s="3"/>
      <c r="N15" s="39"/>
      <c r="O15" s="39"/>
      <c r="P15" s="38"/>
      <c r="Q15" s="40"/>
      <c r="R15" s="3"/>
      <c r="S15" s="3"/>
      <c r="T15" s="3"/>
      <c r="U15" s="45"/>
      <c r="V15" s="39"/>
      <c r="W15" s="39"/>
      <c r="X15" s="38"/>
      <c r="Y15" s="40"/>
      <c r="Z15" s="3"/>
      <c r="AA15" s="3"/>
      <c r="AB15" s="3"/>
      <c r="AC15" s="45"/>
    </row>
    <row r="16" spans="1:29" ht="12" x14ac:dyDescent="0.25">
      <c r="A16" s="153">
        <v>51</v>
      </c>
      <c r="B16" s="153">
        <v>25</v>
      </c>
      <c r="C16" s="153">
        <v>14</v>
      </c>
      <c r="D16" s="153">
        <v>49</v>
      </c>
      <c r="E16" s="31" t="s">
        <v>103</v>
      </c>
      <c r="F16" s="9">
        <v>39236.0560426144</v>
      </c>
      <c r="G16" s="2">
        <v>138510.98185881937</v>
      </c>
      <c r="H16" s="10">
        <v>7412.2976159820246</v>
      </c>
      <c r="I16" s="10">
        <v>771.56573901502452</v>
      </c>
      <c r="J16" s="10">
        <v>0</v>
      </c>
      <c r="K16" s="2">
        <v>83712.709249127336</v>
      </c>
      <c r="L16" s="2">
        <v>34563.614502864039</v>
      </c>
      <c r="M16" s="2">
        <v>304207.22500842216</v>
      </c>
      <c r="N16" s="32"/>
      <c r="O16" s="32"/>
      <c r="P16" s="31" t="s">
        <v>103</v>
      </c>
      <c r="Q16" s="46">
        <v>23009.392280391312</v>
      </c>
      <c r="R16" s="2">
        <v>63296.438271484491</v>
      </c>
      <c r="S16" s="2">
        <v>38842.906409046162</v>
      </c>
      <c r="T16" s="2">
        <v>3704.2257018273381</v>
      </c>
      <c r="U16" s="47">
        <v>128852.9626627493</v>
      </c>
      <c r="V16" s="32"/>
      <c r="W16" s="32"/>
      <c r="X16" s="31" t="s">
        <v>103</v>
      </c>
      <c r="Y16" s="46">
        <v>8497.1552121828499</v>
      </c>
      <c r="Z16" s="2">
        <v>18842.174685250196</v>
      </c>
      <c r="AA16" s="2">
        <v>20278.001071689934</v>
      </c>
      <c r="AB16" s="2">
        <v>5639.2321689650362</v>
      </c>
      <c r="AC16" s="47">
        <v>53256.563138088015</v>
      </c>
    </row>
    <row r="17" spans="1:29" x14ac:dyDescent="0.2">
      <c r="A17" s="114">
        <v>5</v>
      </c>
      <c r="B17" s="114">
        <v>21</v>
      </c>
      <c r="C17" s="114">
        <v>15</v>
      </c>
      <c r="D17" s="114">
        <v>5</v>
      </c>
      <c r="E17" s="34" t="s">
        <v>21</v>
      </c>
      <c r="F17" s="35">
        <v>7860.7494237987366</v>
      </c>
      <c r="G17" s="35">
        <v>7445.909068731441</v>
      </c>
      <c r="H17" s="35">
        <v>494.3995039360446</v>
      </c>
      <c r="I17" s="35">
        <v>26.040654550497091</v>
      </c>
      <c r="J17" s="35">
        <v>0</v>
      </c>
      <c r="K17" s="35">
        <v>14218.54295951213</v>
      </c>
      <c r="L17" s="35">
        <v>8539.4146456963608</v>
      </c>
      <c r="M17" s="35">
        <v>0</v>
      </c>
      <c r="N17" s="32"/>
      <c r="O17" s="32"/>
      <c r="P17" s="34" t="s">
        <v>21</v>
      </c>
      <c r="Q17" s="36">
        <v>0</v>
      </c>
      <c r="R17" s="35">
        <v>16759.639102779132</v>
      </c>
      <c r="S17" s="35">
        <v>2671.6671864797204</v>
      </c>
      <c r="T17" s="35">
        <v>13.675409242338359</v>
      </c>
      <c r="U17" s="44">
        <v>19444.981698501193</v>
      </c>
      <c r="V17" s="32"/>
      <c r="W17" s="32"/>
      <c r="X17" s="34" t="s">
        <v>21</v>
      </c>
      <c r="Y17" s="36">
        <v>0</v>
      </c>
      <c r="Z17" s="35">
        <v>19.196098407087284</v>
      </c>
      <c r="AA17" s="35">
        <v>11213.133239433031</v>
      </c>
      <c r="AB17" s="35">
        <v>2856.5602562604572</v>
      </c>
      <c r="AC17" s="44">
        <v>14088.889594100576</v>
      </c>
    </row>
    <row r="18" spans="1:29" x14ac:dyDescent="0.2">
      <c r="A18" s="114">
        <v>22</v>
      </c>
      <c r="B18" s="114">
        <v>22</v>
      </c>
      <c r="C18" s="114">
        <v>16</v>
      </c>
      <c r="D18" s="114">
        <v>22</v>
      </c>
      <c r="E18" s="34" t="s">
        <v>22</v>
      </c>
      <c r="F18" s="35">
        <v>12182.350732780582</v>
      </c>
      <c r="G18" s="35">
        <v>12070.499578212213</v>
      </c>
      <c r="H18" s="35">
        <v>2538.9867622228576</v>
      </c>
      <c r="I18" s="35">
        <v>305.82082170681582</v>
      </c>
      <c r="J18" s="35">
        <v>0</v>
      </c>
      <c r="K18" s="35">
        <v>20998.982008512892</v>
      </c>
      <c r="L18" s="35">
        <v>1092.0646878129724</v>
      </c>
      <c r="M18" s="35">
        <v>3083.9885083257677</v>
      </c>
      <c r="N18" s="32"/>
      <c r="O18" s="32"/>
      <c r="P18" s="34" t="s">
        <v>22</v>
      </c>
      <c r="Q18" s="36">
        <v>3083.9885083257677</v>
      </c>
      <c r="R18" s="35">
        <v>13010.218291639478</v>
      </c>
      <c r="S18" s="35">
        <v>2111.028188669477</v>
      </c>
      <c r="T18" s="35">
        <v>0.85988949241600032</v>
      </c>
      <c r="U18" s="44">
        <v>18206.094878127136</v>
      </c>
      <c r="V18" s="32"/>
      <c r="W18" s="32"/>
      <c r="X18" s="34" t="s">
        <v>22</v>
      </c>
      <c r="Y18" s="36">
        <v>0</v>
      </c>
      <c r="Z18" s="35">
        <v>0</v>
      </c>
      <c r="AA18" s="35">
        <v>3034.9263036550201</v>
      </c>
      <c r="AB18" s="35">
        <v>1793.8787040351144</v>
      </c>
      <c r="AC18" s="44">
        <v>4828.8050076901345</v>
      </c>
    </row>
    <row r="19" spans="1:29" x14ac:dyDescent="0.2">
      <c r="A19" s="114">
        <v>25</v>
      </c>
      <c r="B19" s="114">
        <v>23</v>
      </c>
      <c r="C19" s="114">
        <v>17</v>
      </c>
      <c r="D19" s="114">
        <v>25</v>
      </c>
      <c r="E19" s="34" t="s">
        <v>23</v>
      </c>
      <c r="F19" s="35">
        <v>13413.763441045485</v>
      </c>
      <c r="G19" s="35">
        <v>81157.255551346592</v>
      </c>
      <c r="H19" s="35">
        <v>3851.5243415438026</v>
      </c>
      <c r="I19" s="35">
        <v>439.70426275771155</v>
      </c>
      <c r="J19" s="35">
        <v>0</v>
      </c>
      <c r="K19" s="35">
        <v>21866.092257716762</v>
      </c>
      <c r="L19" s="35">
        <v>11769.328064372166</v>
      </c>
      <c r="M19" s="35">
        <v>4789.6053198381705</v>
      </c>
      <c r="N19" s="32"/>
      <c r="O19" s="32"/>
      <c r="P19" s="34" t="s">
        <v>23</v>
      </c>
      <c r="Q19" s="36">
        <v>4789.6053198381705</v>
      </c>
      <c r="R19" s="35">
        <v>26528.660879087824</v>
      </c>
      <c r="S19" s="35">
        <v>22088.301860300911</v>
      </c>
      <c r="T19" s="35">
        <v>3454.7347564548159</v>
      </c>
      <c r="U19" s="44">
        <v>56861.302815681724</v>
      </c>
      <c r="V19" s="32"/>
      <c r="W19" s="32"/>
      <c r="X19" s="34" t="s">
        <v>23</v>
      </c>
      <c r="Y19" s="36">
        <v>8497.1552121828499</v>
      </c>
      <c r="Z19" s="35">
        <v>18822.97858684311</v>
      </c>
      <c r="AA19" s="35">
        <v>2740.5710212513645</v>
      </c>
      <c r="AB19" s="35">
        <v>406.40641145229193</v>
      </c>
      <c r="AC19" s="44">
        <v>30467.111231729617</v>
      </c>
    </row>
    <row r="20" spans="1:29" x14ac:dyDescent="0.2">
      <c r="A20" s="114">
        <v>44</v>
      </c>
      <c r="B20" s="114">
        <v>24</v>
      </c>
      <c r="C20" s="114">
        <v>18</v>
      </c>
      <c r="D20" s="114">
        <v>44</v>
      </c>
      <c r="E20" s="34" t="s">
        <v>24</v>
      </c>
      <c r="F20" s="35">
        <v>5779.1924449895987</v>
      </c>
      <c r="G20" s="35">
        <v>37837.317660529137</v>
      </c>
      <c r="H20" s="35">
        <v>527.38700827932018</v>
      </c>
      <c r="I20" s="35">
        <v>0</v>
      </c>
      <c r="J20" s="35">
        <v>0</v>
      </c>
      <c r="K20" s="35">
        <v>26629.09202338555</v>
      </c>
      <c r="L20" s="35">
        <v>13162.807104982538</v>
      </c>
      <c r="M20" s="35">
        <v>15135.798452227375</v>
      </c>
      <c r="N20" s="32"/>
      <c r="O20" s="32"/>
      <c r="P20" s="34" t="s">
        <v>24</v>
      </c>
      <c r="Q20" s="36">
        <v>15135.798452227375</v>
      </c>
      <c r="R20" s="35">
        <v>6997.9199979780615</v>
      </c>
      <c r="S20" s="35">
        <v>11971.909173596052</v>
      </c>
      <c r="T20" s="35">
        <v>234.95564663776801</v>
      </c>
      <c r="U20" s="44">
        <v>34340.58327043926</v>
      </c>
      <c r="V20" s="32"/>
      <c r="W20" s="32"/>
      <c r="X20" s="34" t="s">
        <v>24</v>
      </c>
      <c r="Y20" s="36">
        <v>0</v>
      </c>
      <c r="Z20" s="35">
        <v>0</v>
      </c>
      <c r="AA20" s="35">
        <v>3289.3705073505207</v>
      </c>
      <c r="AB20" s="35">
        <v>582.3867972171729</v>
      </c>
      <c r="AC20" s="44">
        <v>3871.7573045676936</v>
      </c>
    </row>
    <row r="21" spans="1:29" ht="12" x14ac:dyDescent="0.25">
      <c r="A21" s="114">
        <v>63</v>
      </c>
      <c r="B21" s="114">
        <v>63</v>
      </c>
      <c r="C21" s="114">
        <v>19</v>
      </c>
      <c r="D21" s="114">
        <v>63</v>
      </c>
      <c r="E21" s="31"/>
      <c r="F21" s="11"/>
      <c r="G21" s="12"/>
      <c r="H21" s="13"/>
      <c r="I21" s="13"/>
      <c r="J21" s="13"/>
      <c r="K21" s="12"/>
      <c r="L21" s="12"/>
      <c r="M21" s="12"/>
      <c r="N21" s="39"/>
      <c r="O21" s="39"/>
      <c r="P21" s="31"/>
      <c r="Q21" s="48"/>
      <c r="R21" s="12"/>
      <c r="S21" s="12"/>
      <c r="T21" s="12"/>
      <c r="U21" s="49"/>
      <c r="V21" s="39"/>
      <c r="W21" s="39"/>
      <c r="X21" s="31"/>
      <c r="Y21" s="48"/>
      <c r="Z21" s="12"/>
      <c r="AA21" s="12"/>
      <c r="AB21" s="12"/>
      <c r="AC21" s="49"/>
    </row>
    <row r="22" spans="1:29" ht="12" x14ac:dyDescent="0.25">
      <c r="A22" s="153">
        <v>52</v>
      </c>
      <c r="B22" s="153">
        <v>29</v>
      </c>
      <c r="C22" s="153">
        <v>20</v>
      </c>
      <c r="D22" s="153">
        <v>50</v>
      </c>
      <c r="E22" s="41" t="s">
        <v>102</v>
      </c>
      <c r="F22" s="4">
        <v>19328.950947965481</v>
      </c>
      <c r="G22" s="5">
        <v>108807.84558711818</v>
      </c>
      <c r="H22" s="6">
        <v>17175.749151189979</v>
      </c>
      <c r="I22" s="6">
        <v>1048.8676936240226</v>
      </c>
      <c r="J22" s="6">
        <v>0</v>
      </c>
      <c r="K22" s="5">
        <v>21895.800460519993</v>
      </c>
      <c r="L22" s="5">
        <v>42776.094290948779</v>
      </c>
      <c r="M22" s="5">
        <v>211033.30813136644</v>
      </c>
      <c r="N22" s="32"/>
      <c r="O22" s="32"/>
      <c r="P22" s="41" t="s">
        <v>102</v>
      </c>
      <c r="Q22" s="42">
        <v>22561.934713907445</v>
      </c>
      <c r="R22" s="5">
        <v>41629.985751683518</v>
      </c>
      <c r="S22" s="5">
        <v>26713.637389877942</v>
      </c>
      <c r="T22" s="5">
        <v>15447.039760321361</v>
      </c>
      <c r="U22" s="17">
        <v>106352.59761579028</v>
      </c>
      <c r="V22" s="32"/>
      <c r="W22" s="32"/>
      <c r="X22" s="41" t="s">
        <v>102</v>
      </c>
      <c r="Y22" s="42">
        <v>0</v>
      </c>
      <c r="Z22" s="5">
        <v>4175.7634725923863</v>
      </c>
      <c r="AA22" s="5">
        <v>16427.333671731649</v>
      </c>
      <c r="AB22" s="5">
        <v>2514.0648810502439</v>
      </c>
      <c r="AC22" s="17">
        <v>23117.162025374277</v>
      </c>
    </row>
    <row r="23" spans="1:29" x14ac:dyDescent="0.2">
      <c r="A23" s="114">
        <v>2</v>
      </c>
      <c r="B23" s="114">
        <v>26</v>
      </c>
      <c r="C23" s="114">
        <v>21</v>
      </c>
      <c r="D23" s="114">
        <v>2</v>
      </c>
      <c r="E23" s="34" t="s">
        <v>25</v>
      </c>
      <c r="F23" s="35">
        <v>2725.5976208801026</v>
      </c>
      <c r="G23" s="35">
        <v>27746.575947428184</v>
      </c>
      <c r="H23" s="35">
        <v>36.596090474126036</v>
      </c>
      <c r="I23" s="35">
        <v>85.040176374289715</v>
      </c>
      <c r="J23" s="35">
        <v>0</v>
      </c>
      <c r="K23" s="35">
        <v>8489.5446861607234</v>
      </c>
      <c r="L23" s="35">
        <v>12653.422969694613</v>
      </c>
      <c r="M23" s="35">
        <v>1518.3146854410768</v>
      </c>
      <c r="N23" s="32"/>
      <c r="O23" s="32"/>
      <c r="P23" s="34" t="s">
        <v>25</v>
      </c>
      <c r="Q23" s="36">
        <v>1518.3146854410768</v>
      </c>
      <c r="R23" s="35">
        <v>15988.398846206803</v>
      </c>
      <c r="S23" s="35">
        <v>7451.6117597033463</v>
      </c>
      <c r="T23" s="35">
        <v>57.295928341610072</v>
      </c>
      <c r="U23" s="44">
        <v>25015.621219692835</v>
      </c>
      <c r="V23" s="32"/>
      <c r="W23" s="32"/>
      <c r="X23" s="34" t="s">
        <v>25</v>
      </c>
      <c r="Y23" s="36">
        <v>0</v>
      </c>
      <c r="Z23" s="35">
        <v>0</v>
      </c>
      <c r="AA23" s="35">
        <v>6502.8403783685299</v>
      </c>
      <c r="AB23" s="35">
        <v>1864.05389597064</v>
      </c>
      <c r="AC23" s="44">
        <v>8366.8942743391708</v>
      </c>
    </row>
    <row r="24" spans="1:29" x14ac:dyDescent="0.2">
      <c r="A24" s="114">
        <v>16</v>
      </c>
      <c r="B24" s="114">
        <v>27</v>
      </c>
      <c r="C24" s="114">
        <v>22</v>
      </c>
      <c r="D24" s="114">
        <v>16</v>
      </c>
      <c r="E24" s="34" t="s">
        <v>26</v>
      </c>
      <c r="F24" s="35">
        <v>4501.7778061644449</v>
      </c>
      <c r="G24" s="35">
        <v>48594.855941262453</v>
      </c>
      <c r="H24" s="35">
        <v>9192.6435778030918</v>
      </c>
      <c r="I24" s="35">
        <v>561.87976918122911</v>
      </c>
      <c r="J24" s="35">
        <v>0</v>
      </c>
      <c r="K24" s="35">
        <v>3138.6356766635204</v>
      </c>
      <c r="L24" s="35">
        <v>15639.337114202614</v>
      </c>
      <c r="M24" s="35">
        <v>9275.1154383949652</v>
      </c>
      <c r="N24" s="32"/>
      <c r="O24" s="32"/>
      <c r="P24" s="34" t="s">
        <v>26</v>
      </c>
      <c r="Q24" s="36">
        <v>9275.1154383949652</v>
      </c>
      <c r="R24" s="35">
        <v>7709.6035413060017</v>
      </c>
      <c r="S24" s="35">
        <v>13891.846515912534</v>
      </c>
      <c r="T24" s="35">
        <v>14425.161707753572</v>
      </c>
      <c r="U24" s="44">
        <v>45301.727203367074</v>
      </c>
      <c r="V24" s="32"/>
      <c r="W24" s="32"/>
      <c r="X24" s="34" t="s">
        <v>26</v>
      </c>
      <c r="Y24" s="36">
        <v>0</v>
      </c>
      <c r="Z24" s="35">
        <v>4175.7634725923863</v>
      </c>
      <c r="AA24" s="35">
        <v>4493.6550001672758</v>
      </c>
      <c r="AB24" s="35">
        <v>103.98103742186798</v>
      </c>
      <c r="AC24" s="44">
        <v>8773.3995101815308</v>
      </c>
    </row>
    <row r="25" spans="1:29" x14ac:dyDescent="0.2">
      <c r="A25" s="114">
        <v>30</v>
      </c>
      <c r="B25" s="114">
        <v>28</v>
      </c>
      <c r="C25" s="114">
        <v>23</v>
      </c>
      <c r="D25" s="114">
        <v>30</v>
      </c>
      <c r="E25" s="34" t="s">
        <v>27</v>
      </c>
      <c r="F25" s="35">
        <v>12101.575520920933</v>
      </c>
      <c r="G25" s="35">
        <v>32466.413698427536</v>
      </c>
      <c r="H25" s="35">
        <v>7946.5094829127611</v>
      </c>
      <c r="I25" s="35">
        <v>401.94774806850398</v>
      </c>
      <c r="J25" s="35">
        <v>0</v>
      </c>
      <c r="K25" s="35">
        <v>10267.62009769575</v>
      </c>
      <c r="L25" s="35">
        <v>14483.334207051552</v>
      </c>
      <c r="M25" s="35">
        <v>11768.504590071405</v>
      </c>
      <c r="N25" s="32"/>
      <c r="O25" s="32"/>
      <c r="P25" s="34" t="s">
        <v>27</v>
      </c>
      <c r="Q25" s="36">
        <v>11768.504590071405</v>
      </c>
      <c r="R25" s="35">
        <v>17931.983364170716</v>
      </c>
      <c r="S25" s="35">
        <v>5370.1791142620623</v>
      </c>
      <c r="T25" s="35">
        <v>964.58212422617817</v>
      </c>
      <c r="U25" s="44">
        <v>36035.249192730364</v>
      </c>
      <c r="V25" s="32"/>
      <c r="W25" s="32"/>
      <c r="X25" s="34" t="s">
        <v>27</v>
      </c>
      <c r="Y25" s="36">
        <v>0</v>
      </c>
      <c r="Z25" s="35">
        <v>0</v>
      </c>
      <c r="AA25" s="35">
        <v>5430.8382931958422</v>
      </c>
      <c r="AB25" s="35">
        <v>546.02994765773576</v>
      </c>
      <c r="AC25" s="44">
        <v>5976.8682408535778</v>
      </c>
    </row>
    <row r="26" spans="1:29" ht="12" x14ac:dyDescent="0.25">
      <c r="A26" s="114">
        <v>64</v>
      </c>
      <c r="B26" s="114">
        <v>64</v>
      </c>
      <c r="C26" s="114">
        <v>24</v>
      </c>
      <c r="D26" s="114">
        <v>64</v>
      </c>
      <c r="E26" s="38"/>
      <c r="F26" s="7"/>
      <c r="G26" s="3"/>
      <c r="H26" s="8"/>
      <c r="I26" s="8"/>
      <c r="J26" s="8"/>
      <c r="K26" s="3"/>
      <c r="L26" s="3"/>
      <c r="M26" s="3"/>
      <c r="N26" s="39"/>
      <c r="O26" s="39"/>
      <c r="P26" s="38"/>
      <c r="Q26" s="40"/>
      <c r="R26" s="3"/>
      <c r="S26" s="3"/>
      <c r="T26" s="3"/>
      <c r="U26" s="45"/>
      <c r="V26" s="39"/>
      <c r="W26" s="39"/>
      <c r="X26" s="38"/>
      <c r="Y26" s="40"/>
      <c r="Z26" s="3"/>
      <c r="AA26" s="3"/>
      <c r="AB26" s="3"/>
      <c r="AC26" s="45"/>
    </row>
    <row r="27" spans="1:29" ht="12" x14ac:dyDescent="0.25">
      <c r="A27" s="153">
        <v>57</v>
      </c>
      <c r="B27" s="153">
        <v>53</v>
      </c>
      <c r="C27" s="153">
        <v>25</v>
      </c>
      <c r="D27" s="153">
        <v>51</v>
      </c>
      <c r="E27" s="41" t="s">
        <v>101</v>
      </c>
      <c r="F27" s="4">
        <v>66270.760744970801</v>
      </c>
      <c r="G27" s="5">
        <v>3982.1203904420136</v>
      </c>
      <c r="H27" s="6">
        <v>0</v>
      </c>
      <c r="I27" s="6">
        <v>0</v>
      </c>
      <c r="J27" s="6">
        <v>0</v>
      </c>
      <c r="K27" s="5">
        <v>35185.682292451464</v>
      </c>
      <c r="L27" s="5">
        <v>0</v>
      </c>
      <c r="M27" s="5">
        <v>105438.56342786428</v>
      </c>
      <c r="N27" s="32"/>
      <c r="O27" s="32"/>
      <c r="P27" s="41" t="s">
        <v>101</v>
      </c>
      <c r="Q27" s="42">
        <v>0</v>
      </c>
      <c r="R27" s="5">
        <v>6914.6850437658859</v>
      </c>
      <c r="S27" s="5">
        <v>2399.1315951008969</v>
      </c>
      <c r="T27" s="5">
        <v>0</v>
      </c>
      <c r="U27" s="17">
        <v>9313.8166388667833</v>
      </c>
      <c r="V27" s="32"/>
      <c r="W27" s="32"/>
      <c r="X27" s="41" t="s">
        <v>101</v>
      </c>
      <c r="Y27" s="42">
        <v>0</v>
      </c>
      <c r="Z27" s="5">
        <v>0</v>
      </c>
      <c r="AA27" s="5">
        <v>3519.691811911382</v>
      </c>
      <c r="AB27" s="5">
        <v>1451.3322873556117</v>
      </c>
      <c r="AC27" s="17">
        <v>4971.0240992669933</v>
      </c>
    </row>
    <row r="28" spans="1:29" x14ac:dyDescent="0.2">
      <c r="A28" s="114">
        <v>19</v>
      </c>
      <c r="B28" s="114">
        <v>49</v>
      </c>
      <c r="C28" s="114">
        <v>26</v>
      </c>
      <c r="D28" s="114">
        <v>19</v>
      </c>
      <c r="E28" s="34" t="s">
        <v>28</v>
      </c>
      <c r="F28" s="35">
        <v>14654.952117668909</v>
      </c>
      <c r="G28" s="35">
        <v>186.59351306243559</v>
      </c>
      <c r="H28" s="35">
        <v>0</v>
      </c>
      <c r="I28" s="35">
        <v>0</v>
      </c>
      <c r="J28" s="35">
        <v>0</v>
      </c>
      <c r="K28" s="35">
        <v>1324.3260152231167</v>
      </c>
      <c r="L28" s="35">
        <v>0</v>
      </c>
      <c r="M28" s="35">
        <v>0</v>
      </c>
      <c r="N28" s="32"/>
      <c r="O28" s="32"/>
      <c r="P28" s="34" t="s">
        <v>28</v>
      </c>
      <c r="Q28" s="36">
        <v>0</v>
      </c>
      <c r="R28" s="35">
        <v>0</v>
      </c>
      <c r="S28" s="35">
        <v>190.608315331217</v>
      </c>
      <c r="T28" s="35">
        <v>0</v>
      </c>
      <c r="U28" s="44">
        <v>190.608315331217</v>
      </c>
      <c r="V28" s="32"/>
      <c r="W28" s="32"/>
      <c r="X28" s="34" t="s">
        <v>28</v>
      </c>
      <c r="Y28" s="36">
        <v>0</v>
      </c>
      <c r="Z28" s="35">
        <v>0</v>
      </c>
      <c r="AA28" s="35">
        <v>417.51755565647989</v>
      </c>
      <c r="AB28" s="35">
        <v>0</v>
      </c>
      <c r="AC28" s="44">
        <v>417.51755565647989</v>
      </c>
    </row>
    <row r="29" spans="1:29" x14ac:dyDescent="0.2">
      <c r="A29" s="114">
        <v>24</v>
      </c>
      <c r="B29" s="114">
        <v>50</v>
      </c>
      <c r="C29" s="114">
        <v>27</v>
      </c>
      <c r="D29" s="114">
        <v>24</v>
      </c>
      <c r="E29" s="34" t="s">
        <v>29</v>
      </c>
      <c r="F29" s="35">
        <v>10961.343438989004</v>
      </c>
      <c r="G29" s="35">
        <v>147.11826463064395</v>
      </c>
      <c r="H29" s="35">
        <v>0</v>
      </c>
      <c r="I29" s="35">
        <v>0</v>
      </c>
      <c r="J29" s="35">
        <v>0</v>
      </c>
      <c r="K29" s="35">
        <v>6454.0269789303711</v>
      </c>
      <c r="L29" s="35">
        <v>0</v>
      </c>
      <c r="M29" s="35">
        <v>0</v>
      </c>
      <c r="N29" s="32"/>
      <c r="O29" s="32"/>
      <c r="P29" s="34" t="s">
        <v>29</v>
      </c>
      <c r="Q29" s="36">
        <v>0</v>
      </c>
      <c r="R29" s="35">
        <v>141.02714464672249</v>
      </c>
      <c r="S29" s="35">
        <v>92.134677870729874</v>
      </c>
      <c r="T29" s="35">
        <v>0</v>
      </c>
      <c r="U29" s="44">
        <v>233.16182251745238</v>
      </c>
      <c r="V29" s="32"/>
      <c r="W29" s="32"/>
      <c r="X29" s="34" t="s">
        <v>29</v>
      </c>
      <c r="Y29" s="36">
        <v>0</v>
      </c>
      <c r="Z29" s="35">
        <v>0</v>
      </c>
      <c r="AA29" s="35">
        <v>65.40630504105917</v>
      </c>
      <c r="AB29" s="35">
        <v>2.7167801408199996</v>
      </c>
      <c r="AC29" s="44">
        <v>68.123085181879176</v>
      </c>
    </row>
    <row r="30" spans="1:29" x14ac:dyDescent="0.2">
      <c r="A30" s="114">
        <v>26</v>
      </c>
      <c r="B30" s="114">
        <v>51</v>
      </c>
      <c r="C30" s="114">
        <v>28</v>
      </c>
      <c r="D30" s="114">
        <v>26</v>
      </c>
      <c r="E30" s="34" t="s">
        <v>30</v>
      </c>
      <c r="F30" s="35">
        <v>29555.543219188829</v>
      </c>
      <c r="G30" s="35">
        <v>470.30120231408972</v>
      </c>
      <c r="H30" s="35">
        <v>0</v>
      </c>
      <c r="I30" s="35">
        <v>0</v>
      </c>
      <c r="J30" s="35">
        <v>0</v>
      </c>
      <c r="K30" s="35">
        <v>544.0348148955286</v>
      </c>
      <c r="L30" s="35">
        <v>0</v>
      </c>
      <c r="M30" s="35">
        <v>0</v>
      </c>
      <c r="N30" s="32"/>
      <c r="O30" s="32"/>
      <c r="P30" s="34" t="s">
        <v>30</v>
      </c>
      <c r="Q30" s="36">
        <v>0</v>
      </c>
      <c r="R30" s="35">
        <v>1191.3133244197213</v>
      </c>
      <c r="S30" s="35">
        <v>634.02103130689352</v>
      </c>
      <c r="T30" s="35">
        <v>0</v>
      </c>
      <c r="U30" s="44">
        <v>1825.3343557266148</v>
      </c>
      <c r="V30" s="32"/>
      <c r="W30" s="32"/>
      <c r="X30" s="34" t="s">
        <v>30</v>
      </c>
      <c r="Y30" s="36">
        <v>0</v>
      </c>
      <c r="Z30" s="35">
        <v>0</v>
      </c>
      <c r="AA30" s="35">
        <v>2585.0064482861872</v>
      </c>
      <c r="AB30" s="35">
        <v>1150.036598187248</v>
      </c>
      <c r="AC30" s="44">
        <v>3735.0430464734354</v>
      </c>
    </row>
    <row r="31" spans="1:29" x14ac:dyDescent="0.2">
      <c r="A31" s="114">
        <v>43</v>
      </c>
      <c r="B31" s="114">
        <v>52</v>
      </c>
      <c r="C31" s="114">
        <v>29</v>
      </c>
      <c r="D31" s="114">
        <v>43</v>
      </c>
      <c r="E31" s="34" t="s">
        <v>31</v>
      </c>
      <c r="F31" s="35">
        <v>11098.921969124054</v>
      </c>
      <c r="G31" s="35">
        <v>3178.107410434844</v>
      </c>
      <c r="H31" s="35">
        <v>0</v>
      </c>
      <c r="I31" s="35">
        <v>0</v>
      </c>
      <c r="J31" s="35">
        <v>0</v>
      </c>
      <c r="K31" s="35">
        <v>26863.294483402446</v>
      </c>
      <c r="L31" s="35">
        <v>0</v>
      </c>
      <c r="M31" s="35">
        <v>0</v>
      </c>
      <c r="N31" s="32"/>
      <c r="O31" s="32"/>
      <c r="P31" s="34" t="s">
        <v>31</v>
      </c>
      <c r="Q31" s="36">
        <v>0</v>
      </c>
      <c r="R31" s="35">
        <v>5582.3445746994421</v>
      </c>
      <c r="S31" s="35">
        <v>1482.3675705920564</v>
      </c>
      <c r="T31" s="35">
        <v>0</v>
      </c>
      <c r="U31" s="44">
        <v>7064.712145291498</v>
      </c>
      <c r="V31" s="32"/>
      <c r="W31" s="32"/>
      <c r="X31" s="34" t="s">
        <v>31</v>
      </c>
      <c r="Y31" s="36">
        <v>0</v>
      </c>
      <c r="Z31" s="35">
        <v>0</v>
      </c>
      <c r="AA31" s="35">
        <v>451.76150292765595</v>
      </c>
      <c r="AB31" s="35">
        <v>298.57890902754377</v>
      </c>
      <c r="AC31" s="44">
        <v>750.34041195519967</v>
      </c>
    </row>
    <row r="32" spans="1:29" ht="12" x14ac:dyDescent="0.25">
      <c r="A32" s="114">
        <v>65</v>
      </c>
      <c r="B32" s="114">
        <v>65</v>
      </c>
      <c r="C32" s="114">
        <v>30</v>
      </c>
      <c r="D32" s="114">
        <v>65</v>
      </c>
      <c r="E32" s="31"/>
      <c r="F32" s="11"/>
      <c r="G32" s="13"/>
      <c r="H32" s="13"/>
      <c r="I32" s="13"/>
      <c r="J32" s="8"/>
      <c r="K32" s="12"/>
      <c r="L32" s="12"/>
      <c r="M32" s="12"/>
      <c r="N32" s="39"/>
      <c r="O32" s="39"/>
      <c r="P32" s="31"/>
      <c r="Q32" s="48"/>
      <c r="R32" s="12"/>
      <c r="S32" s="12"/>
      <c r="T32" s="12"/>
      <c r="U32" s="49"/>
      <c r="V32" s="39"/>
      <c r="W32" s="39"/>
      <c r="X32" s="31"/>
      <c r="Y32" s="48"/>
      <c r="Z32" s="12"/>
      <c r="AA32" s="12"/>
      <c r="AB32" s="12"/>
      <c r="AC32" s="49"/>
    </row>
    <row r="33" spans="1:29" ht="12" x14ac:dyDescent="0.25">
      <c r="A33" s="153">
        <v>46</v>
      </c>
      <c r="B33" s="153">
        <v>7</v>
      </c>
      <c r="C33" s="153">
        <v>31</v>
      </c>
      <c r="D33" s="153">
        <v>52</v>
      </c>
      <c r="E33" s="41" t="s">
        <v>100</v>
      </c>
      <c r="F33" s="4">
        <v>252324.21911680582</v>
      </c>
      <c r="G33" s="5">
        <v>249006.03111973612</v>
      </c>
      <c r="H33" s="6">
        <v>28300.55817424725</v>
      </c>
      <c r="I33" s="6">
        <v>2106.0339933257146</v>
      </c>
      <c r="J33" s="6">
        <v>10174.021556256615</v>
      </c>
      <c r="K33" s="5">
        <v>178177.59890949112</v>
      </c>
      <c r="L33" s="5">
        <v>44234.657061337624</v>
      </c>
      <c r="M33" s="5">
        <v>764323.11993120017</v>
      </c>
      <c r="N33" s="32"/>
      <c r="O33" s="32"/>
      <c r="P33" s="41" t="s">
        <v>100</v>
      </c>
      <c r="Q33" s="42">
        <v>193127.81851990143</v>
      </c>
      <c r="R33" s="5">
        <v>80387.856945009466</v>
      </c>
      <c r="S33" s="5">
        <v>78662.077786295034</v>
      </c>
      <c r="T33" s="5">
        <v>3983.5942135920186</v>
      </c>
      <c r="U33" s="17">
        <v>356161.34746479796</v>
      </c>
      <c r="V33" s="32"/>
      <c r="W33" s="32"/>
      <c r="X33" s="41" t="s">
        <v>100</v>
      </c>
      <c r="Y33" s="42">
        <v>0</v>
      </c>
      <c r="Z33" s="5">
        <v>8800.8444668641205</v>
      </c>
      <c r="AA33" s="5">
        <v>32536.925519728527</v>
      </c>
      <c r="AB33" s="5">
        <v>8415.027494554357</v>
      </c>
      <c r="AC33" s="17">
        <v>49752.797481147005</v>
      </c>
    </row>
    <row r="34" spans="1:29" x14ac:dyDescent="0.2">
      <c r="A34" s="114">
        <v>13</v>
      </c>
      <c r="B34" s="114">
        <v>1</v>
      </c>
      <c r="C34" s="114">
        <v>32</v>
      </c>
      <c r="D34" s="114">
        <v>13</v>
      </c>
      <c r="E34" s="34" t="s">
        <v>32</v>
      </c>
      <c r="F34" s="35">
        <v>93336.08748541672</v>
      </c>
      <c r="G34" s="35">
        <v>10569.190220758675</v>
      </c>
      <c r="H34" s="35">
        <v>1504.4681596355522</v>
      </c>
      <c r="I34" s="35">
        <v>213.61176981803251</v>
      </c>
      <c r="J34" s="35">
        <v>10170.014064494775</v>
      </c>
      <c r="K34" s="35">
        <v>25641.16315619025</v>
      </c>
      <c r="L34" s="35">
        <v>5467.6130715787613</v>
      </c>
      <c r="M34" s="35">
        <v>3141.1383192852845</v>
      </c>
      <c r="N34" s="32"/>
      <c r="O34" s="32"/>
      <c r="P34" s="34" t="s">
        <v>32</v>
      </c>
      <c r="Q34" s="36">
        <v>3141.1383192852845</v>
      </c>
      <c r="R34" s="35">
        <v>4627.0939036603859</v>
      </c>
      <c r="S34" s="35">
        <v>22857.565436481611</v>
      </c>
      <c r="T34" s="35">
        <v>8.82753204608</v>
      </c>
      <c r="U34" s="44">
        <v>30634.625191473362</v>
      </c>
      <c r="V34" s="32"/>
      <c r="W34" s="32"/>
      <c r="X34" s="34" t="s">
        <v>32</v>
      </c>
      <c r="Y34" s="36">
        <v>0</v>
      </c>
      <c r="Z34" s="35">
        <v>0</v>
      </c>
      <c r="AA34" s="35">
        <v>3828.004382868342</v>
      </c>
      <c r="AB34" s="35">
        <v>2857.610361354155</v>
      </c>
      <c r="AC34" s="44">
        <v>6685.6147442224974</v>
      </c>
    </row>
    <row r="35" spans="1:29" x14ac:dyDescent="0.2">
      <c r="A35" s="114">
        <v>15</v>
      </c>
      <c r="B35" s="114">
        <v>2</v>
      </c>
      <c r="C35" s="114">
        <v>33</v>
      </c>
      <c r="D35" s="114">
        <v>15</v>
      </c>
      <c r="E35" s="34" t="s">
        <v>33</v>
      </c>
      <c r="F35" s="35">
        <v>55643.491794803042</v>
      </c>
      <c r="G35" s="35">
        <v>77133.421799527874</v>
      </c>
      <c r="H35" s="35">
        <v>7979.0014607248086</v>
      </c>
      <c r="I35" s="35">
        <v>566.42550543916661</v>
      </c>
      <c r="J35" s="35">
        <v>4.0074917618400008</v>
      </c>
      <c r="K35" s="35">
        <v>69769.748143458084</v>
      </c>
      <c r="L35" s="35">
        <v>13435.572058859032</v>
      </c>
      <c r="M35" s="35">
        <v>95981.855467441754</v>
      </c>
      <c r="N35" s="32"/>
      <c r="O35" s="32"/>
      <c r="P35" s="34" t="s">
        <v>33</v>
      </c>
      <c r="Q35" s="36">
        <v>95981.855467441754</v>
      </c>
      <c r="R35" s="35">
        <v>16896.737273964918</v>
      </c>
      <c r="S35" s="35">
        <v>14429.533971302899</v>
      </c>
      <c r="T35" s="35">
        <v>1462.2503513287027</v>
      </c>
      <c r="U35" s="44">
        <v>128770.37706403827</v>
      </c>
      <c r="V35" s="32"/>
      <c r="W35" s="32"/>
      <c r="X35" s="34" t="s">
        <v>33</v>
      </c>
      <c r="Y35" s="36">
        <v>0</v>
      </c>
      <c r="Z35" s="35">
        <v>20.884829443199997</v>
      </c>
      <c r="AA35" s="35">
        <v>8099.8999734734971</v>
      </c>
      <c r="AB35" s="35">
        <v>2292.3582430173074</v>
      </c>
      <c r="AC35" s="44">
        <v>10413.143045934004</v>
      </c>
    </row>
    <row r="36" spans="1:29" x14ac:dyDescent="0.2">
      <c r="A36" s="114">
        <v>27</v>
      </c>
      <c r="B36" s="114">
        <v>3</v>
      </c>
      <c r="C36" s="114">
        <v>34</v>
      </c>
      <c r="D36" s="114">
        <v>27</v>
      </c>
      <c r="E36" s="34" t="s">
        <v>34</v>
      </c>
      <c r="F36" s="35">
        <v>1915.9067765196298</v>
      </c>
      <c r="G36" s="35">
        <v>16340.139757932458</v>
      </c>
      <c r="H36" s="35">
        <v>4041.2650786639147</v>
      </c>
      <c r="I36" s="35">
        <v>1100.7600210341197</v>
      </c>
      <c r="J36" s="35">
        <v>0</v>
      </c>
      <c r="K36" s="35">
        <v>3016.2515430614694</v>
      </c>
      <c r="L36" s="35">
        <v>0</v>
      </c>
      <c r="M36" s="35">
        <v>0</v>
      </c>
      <c r="N36" s="32"/>
      <c r="O36" s="32"/>
      <c r="P36" s="34" t="s">
        <v>34</v>
      </c>
      <c r="Q36" s="36">
        <v>0</v>
      </c>
      <c r="R36" s="35">
        <v>10780.117842025447</v>
      </c>
      <c r="S36" s="35">
        <v>4821.6078645369953</v>
      </c>
      <c r="T36" s="35">
        <v>0</v>
      </c>
      <c r="U36" s="44">
        <v>15601.725706562444</v>
      </c>
      <c r="V36" s="32"/>
      <c r="W36" s="32"/>
      <c r="X36" s="34" t="s">
        <v>34</v>
      </c>
      <c r="Y36" s="36">
        <v>0</v>
      </c>
      <c r="Z36" s="35">
        <v>236.81111075891997</v>
      </c>
      <c r="AA36" s="35">
        <v>2685.1924705946453</v>
      </c>
      <c r="AB36" s="35">
        <v>1089.6874898530577</v>
      </c>
      <c r="AC36" s="44">
        <v>4011.6910712066228</v>
      </c>
    </row>
    <row r="37" spans="1:29" x14ac:dyDescent="0.2">
      <c r="A37" s="114">
        <v>31</v>
      </c>
      <c r="B37" s="114">
        <v>4</v>
      </c>
      <c r="C37" s="114">
        <v>35</v>
      </c>
      <c r="D37" s="114">
        <v>31</v>
      </c>
      <c r="E37" s="34" t="s">
        <v>35</v>
      </c>
      <c r="F37" s="35">
        <v>20278.076775693531</v>
      </c>
      <c r="G37" s="35">
        <v>69657.308906479564</v>
      </c>
      <c r="H37" s="35">
        <v>2554.9103108885929</v>
      </c>
      <c r="I37" s="35">
        <v>110.54733849081998</v>
      </c>
      <c r="J37" s="35">
        <v>0</v>
      </c>
      <c r="K37" s="35">
        <v>24670.140586533875</v>
      </c>
      <c r="L37" s="35">
        <v>8288.364709976704</v>
      </c>
      <c r="M37" s="35">
        <v>46020.067382523499</v>
      </c>
      <c r="N37" s="32"/>
      <c r="O37" s="32"/>
      <c r="P37" s="34" t="s">
        <v>35</v>
      </c>
      <c r="Q37" s="36">
        <v>46020.067382523499</v>
      </c>
      <c r="R37" s="35">
        <v>15848.706754569173</v>
      </c>
      <c r="S37" s="35">
        <v>9896.1378836456188</v>
      </c>
      <c r="T37" s="35">
        <v>2.7127824852000004</v>
      </c>
      <c r="U37" s="44">
        <v>71767.624803223502</v>
      </c>
      <c r="V37" s="32"/>
      <c r="W37" s="32"/>
      <c r="X37" s="34" t="s">
        <v>35</v>
      </c>
      <c r="Y37" s="36">
        <v>0</v>
      </c>
      <c r="Z37" s="35">
        <v>0</v>
      </c>
      <c r="AA37" s="35">
        <v>4346.1624805245865</v>
      </c>
      <c r="AB37" s="35">
        <v>102.354195008508</v>
      </c>
      <c r="AC37" s="44">
        <v>4448.5166755330947</v>
      </c>
    </row>
    <row r="38" spans="1:29" x14ac:dyDescent="0.2">
      <c r="A38" s="114">
        <v>32</v>
      </c>
      <c r="B38" s="114">
        <v>5</v>
      </c>
      <c r="C38" s="114">
        <v>36</v>
      </c>
      <c r="D38" s="114">
        <v>32</v>
      </c>
      <c r="E38" s="34" t="s">
        <v>36</v>
      </c>
      <c r="F38" s="35">
        <v>54765.399610412751</v>
      </c>
      <c r="G38" s="35">
        <v>67659.251713605307</v>
      </c>
      <c r="H38" s="35">
        <v>11254.704588144205</v>
      </c>
      <c r="I38" s="35">
        <v>0</v>
      </c>
      <c r="J38" s="35">
        <v>0</v>
      </c>
      <c r="K38" s="35">
        <v>39281.499608206686</v>
      </c>
      <c r="L38" s="35">
        <v>14398.616159915267</v>
      </c>
      <c r="M38" s="35">
        <v>41487.974932892808</v>
      </c>
      <c r="N38" s="32"/>
      <c r="O38" s="32"/>
      <c r="P38" s="34" t="s">
        <v>36</v>
      </c>
      <c r="Q38" s="36">
        <v>41487.974932892808</v>
      </c>
      <c r="R38" s="35">
        <v>26153.037812067272</v>
      </c>
      <c r="S38" s="35">
        <v>22848.202391117266</v>
      </c>
      <c r="T38" s="35">
        <v>2509.8035477320359</v>
      </c>
      <c r="U38" s="44">
        <v>92999.01868380938</v>
      </c>
      <c r="V38" s="32"/>
      <c r="W38" s="32"/>
      <c r="X38" s="34" t="s">
        <v>36</v>
      </c>
      <c r="Y38" s="36">
        <v>0</v>
      </c>
      <c r="Z38" s="35">
        <v>8543.1485266620002</v>
      </c>
      <c r="AA38" s="35">
        <v>11778.791208478697</v>
      </c>
      <c r="AB38" s="35">
        <v>1969.3572143839608</v>
      </c>
      <c r="AC38" s="44">
        <v>22291.296949524654</v>
      </c>
    </row>
    <row r="39" spans="1:29" x14ac:dyDescent="0.2">
      <c r="A39" s="114">
        <v>40</v>
      </c>
      <c r="B39" s="114">
        <v>6</v>
      </c>
      <c r="C39" s="114">
        <v>37</v>
      </c>
      <c r="D39" s="114">
        <v>40</v>
      </c>
      <c r="E39" s="34" t="s">
        <v>37</v>
      </c>
      <c r="F39" s="35">
        <v>26385.256673960128</v>
      </c>
      <c r="G39" s="35">
        <v>7646.7187214322321</v>
      </c>
      <c r="H39" s="35">
        <v>966.20857619017647</v>
      </c>
      <c r="I39" s="35">
        <v>114.68935854357595</v>
      </c>
      <c r="J39" s="35">
        <v>0</v>
      </c>
      <c r="K39" s="35">
        <v>15798.795872040764</v>
      </c>
      <c r="L39" s="35">
        <v>2644.4910610078596</v>
      </c>
      <c r="M39" s="35">
        <v>6496.782417758116</v>
      </c>
      <c r="N39" s="32"/>
      <c r="O39" s="32"/>
      <c r="P39" s="34" t="s">
        <v>37</v>
      </c>
      <c r="Q39" s="36">
        <v>6496.782417758116</v>
      </c>
      <c r="R39" s="35">
        <v>6082.1633587222695</v>
      </c>
      <c r="S39" s="35">
        <v>3809.0302392106328</v>
      </c>
      <c r="T39" s="35">
        <v>0</v>
      </c>
      <c r="U39" s="44">
        <v>16387.976015691016</v>
      </c>
      <c r="V39" s="32"/>
      <c r="W39" s="32"/>
      <c r="X39" s="34" t="s">
        <v>37</v>
      </c>
      <c r="Y39" s="36">
        <v>0</v>
      </c>
      <c r="Z39" s="35">
        <v>0</v>
      </c>
      <c r="AA39" s="35">
        <v>1798.8750037887605</v>
      </c>
      <c r="AB39" s="35">
        <v>103.65999093736802</v>
      </c>
      <c r="AC39" s="44">
        <v>1902.5349947261286</v>
      </c>
    </row>
    <row r="40" spans="1:29" ht="12" x14ac:dyDescent="0.25">
      <c r="A40" s="114">
        <v>66</v>
      </c>
      <c r="B40" s="114">
        <v>66</v>
      </c>
      <c r="C40" s="114">
        <v>38</v>
      </c>
      <c r="D40" s="114">
        <v>66</v>
      </c>
      <c r="E40" s="38"/>
      <c r="F40" s="7"/>
      <c r="G40" s="3"/>
      <c r="H40" s="8"/>
      <c r="I40" s="8"/>
      <c r="J40" s="8"/>
      <c r="K40" s="3"/>
      <c r="L40" s="3"/>
      <c r="M40" s="3"/>
      <c r="N40" s="39"/>
      <c r="O40" s="39"/>
      <c r="P40" s="38"/>
      <c r="Q40" s="40"/>
      <c r="R40" s="3"/>
      <c r="S40" s="3"/>
      <c r="T40" s="3"/>
      <c r="U40" s="45"/>
      <c r="V40" s="39"/>
      <c r="W40" s="39"/>
      <c r="X40" s="38"/>
      <c r="Y40" s="40"/>
      <c r="Z40" s="3"/>
      <c r="AA40" s="3"/>
      <c r="AB40" s="3"/>
      <c r="AC40" s="45"/>
    </row>
    <row r="41" spans="1:29" ht="12" x14ac:dyDescent="0.25">
      <c r="A41" s="153">
        <v>53</v>
      </c>
      <c r="B41" s="153">
        <v>35</v>
      </c>
      <c r="C41" s="153">
        <v>39</v>
      </c>
      <c r="D41" s="153">
        <v>53</v>
      </c>
      <c r="E41" s="41" t="s">
        <v>99</v>
      </c>
      <c r="F41" s="4">
        <v>28404.622087138505</v>
      </c>
      <c r="G41" s="5">
        <v>56370.032648647692</v>
      </c>
      <c r="H41" s="6">
        <v>44329.175335406806</v>
      </c>
      <c r="I41" s="6">
        <v>833.89684759945271</v>
      </c>
      <c r="J41" s="6">
        <v>0</v>
      </c>
      <c r="K41" s="5">
        <v>80779.169172460461</v>
      </c>
      <c r="L41" s="5">
        <v>12843.456872017527</v>
      </c>
      <c r="M41" s="5">
        <v>223560.35296327044</v>
      </c>
      <c r="N41" s="32"/>
      <c r="O41" s="32"/>
      <c r="P41" s="41" t="s">
        <v>99</v>
      </c>
      <c r="Q41" s="42">
        <v>24724.143811443726</v>
      </c>
      <c r="R41" s="5">
        <v>42638.10475833877</v>
      </c>
      <c r="S41" s="5">
        <v>55422.362351564479</v>
      </c>
      <c r="T41" s="5">
        <v>9712.242470408537</v>
      </c>
      <c r="U41" s="17">
        <v>132496.85339175552</v>
      </c>
      <c r="V41" s="32"/>
      <c r="W41" s="32"/>
      <c r="X41" s="41" t="s">
        <v>99</v>
      </c>
      <c r="Y41" s="42">
        <v>0</v>
      </c>
      <c r="Z41" s="5">
        <v>4631.9023226473682</v>
      </c>
      <c r="AA41" s="5">
        <v>5326.963071139262</v>
      </c>
      <c r="AB41" s="5">
        <v>957.42593361207719</v>
      </c>
      <c r="AC41" s="17">
        <v>10916.291327398707</v>
      </c>
    </row>
    <row r="42" spans="1:29" x14ac:dyDescent="0.2">
      <c r="A42" s="114">
        <v>8</v>
      </c>
      <c r="B42" s="114">
        <v>30</v>
      </c>
      <c r="C42" s="114">
        <v>40</v>
      </c>
      <c r="D42" s="114">
        <v>8</v>
      </c>
      <c r="E42" s="34" t="s">
        <v>38</v>
      </c>
      <c r="F42" s="35">
        <v>13682.439042168029</v>
      </c>
      <c r="G42" s="35">
        <v>4168.8211804144548</v>
      </c>
      <c r="H42" s="35">
        <v>77.084441155799993</v>
      </c>
      <c r="I42" s="35">
        <v>0</v>
      </c>
      <c r="J42" s="35">
        <v>0</v>
      </c>
      <c r="K42" s="35">
        <v>24595.244066257292</v>
      </c>
      <c r="L42" s="35">
        <v>699.97340618279372</v>
      </c>
      <c r="M42" s="35">
        <v>0</v>
      </c>
      <c r="N42" s="32"/>
      <c r="O42" s="32"/>
      <c r="P42" s="34" t="s">
        <v>38</v>
      </c>
      <c r="Q42" s="36">
        <v>0</v>
      </c>
      <c r="R42" s="35">
        <v>32985.756870831916</v>
      </c>
      <c r="S42" s="35">
        <v>1514.8479273358553</v>
      </c>
      <c r="T42" s="35">
        <v>2.5903457190000005</v>
      </c>
      <c r="U42" s="44">
        <v>34503.195143886769</v>
      </c>
      <c r="V42" s="32"/>
      <c r="W42" s="32"/>
      <c r="X42" s="34" t="s">
        <v>38</v>
      </c>
      <c r="Y42" s="36">
        <v>0</v>
      </c>
      <c r="Z42" s="35">
        <v>0</v>
      </c>
      <c r="AA42" s="35">
        <v>1170.833917586908</v>
      </c>
      <c r="AB42" s="35">
        <v>229.33059499145909</v>
      </c>
      <c r="AC42" s="44">
        <v>1400.1645125783671</v>
      </c>
    </row>
    <row r="43" spans="1:29" x14ac:dyDescent="0.2">
      <c r="A43" s="114">
        <v>9</v>
      </c>
      <c r="B43" s="114">
        <v>31</v>
      </c>
      <c r="C43" s="114">
        <v>41</v>
      </c>
      <c r="D43" s="114">
        <v>9</v>
      </c>
      <c r="E43" s="34" t="s">
        <v>39</v>
      </c>
      <c r="F43" s="35">
        <v>4795.1770675118933</v>
      </c>
      <c r="G43" s="35">
        <v>15809.986444394839</v>
      </c>
      <c r="H43" s="35">
        <v>530.04020030921151</v>
      </c>
      <c r="I43" s="35">
        <v>54.326940418791096</v>
      </c>
      <c r="J43" s="35">
        <v>0</v>
      </c>
      <c r="K43" s="35">
        <v>24885.692852448345</v>
      </c>
      <c r="L43" s="35">
        <v>9298.4349521810982</v>
      </c>
      <c r="M43" s="35">
        <v>3978.4145682272938</v>
      </c>
      <c r="N43" s="32"/>
      <c r="O43" s="32"/>
      <c r="P43" s="34" t="s">
        <v>39</v>
      </c>
      <c r="Q43" s="36">
        <v>3978.4145682272938</v>
      </c>
      <c r="R43" s="35">
        <v>3205.2245105984089</v>
      </c>
      <c r="S43" s="35">
        <v>12045.54069954992</v>
      </c>
      <c r="T43" s="35">
        <v>234.91947665842616</v>
      </c>
      <c r="U43" s="44">
        <v>19464.099255034049</v>
      </c>
      <c r="V43" s="32"/>
      <c r="W43" s="32"/>
      <c r="X43" s="34" t="s">
        <v>39</v>
      </c>
      <c r="Y43" s="36">
        <v>0</v>
      </c>
      <c r="Z43" s="35">
        <v>4471.8450441494488</v>
      </c>
      <c r="AA43" s="35">
        <v>2487.8878520976341</v>
      </c>
      <c r="AB43" s="35">
        <v>260.95892594640299</v>
      </c>
      <c r="AC43" s="44">
        <v>7220.6918221934857</v>
      </c>
    </row>
    <row r="44" spans="1:29" x14ac:dyDescent="0.2">
      <c r="A44" s="114">
        <v>28</v>
      </c>
      <c r="B44" s="114">
        <v>32</v>
      </c>
      <c r="C44" s="114">
        <v>42</v>
      </c>
      <c r="D44" s="114">
        <v>28</v>
      </c>
      <c r="E44" s="34" t="s">
        <v>40</v>
      </c>
      <c r="F44" s="35">
        <v>8256.928181248426</v>
      </c>
      <c r="G44" s="35">
        <v>19724.88126884844</v>
      </c>
      <c r="H44" s="35">
        <v>36671.555700700155</v>
      </c>
      <c r="I44" s="35">
        <v>645.37827077096927</v>
      </c>
      <c r="J44" s="35">
        <v>0</v>
      </c>
      <c r="K44" s="35">
        <v>19703.300263655074</v>
      </c>
      <c r="L44" s="35">
        <v>427.28638626489027</v>
      </c>
      <c r="M44" s="35">
        <v>15543.912061020423</v>
      </c>
      <c r="N44" s="32"/>
      <c r="O44" s="32"/>
      <c r="P44" s="34" t="s">
        <v>40</v>
      </c>
      <c r="Q44" s="36">
        <v>15543.912061020423</v>
      </c>
      <c r="R44" s="35">
        <v>5079.6084057616936</v>
      </c>
      <c r="S44" s="35">
        <v>30143.236439198467</v>
      </c>
      <c r="T44" s="35">
        <v>1419.0142342878733</v>
      </c>
      <c r="U44" s="44">
        <v>52185.771140268458</v>
      </c>
      <c r="V44" s="32"/>
      <c r="W44" s="32"/>
      <c r="X44" s="34" t="s">
        <v>40</v>
      </c>
      <c r="Y44" s="36">
        <v>0</v>
      </c>
      <c r="Z44" s="35">
        <v>2.7840757507200018</v>
      </c>
      <c r="AA44" s="35">
        <v>785.62803859819201</v>
      </c>
      <c r="AB44" s="35">
        <v>139.06773031297598</v>
      </c>
      <c r="AC44" s="44">
        <v>927.47984466188802</v>
      </c>
    </row>
    <row r="45" spans="1:29" x14ac:dyDescent="0.2">
      <c r="A45" s="114">
        <v>34</v>
      </c>
      <c r="B45" s="114">
        <v>33</v>
      </c>
      <c r="C45" s="114">
        <v>43</v>
      </c>
      <c r="D45" s="114">
        <v>34</v>
      </c>
      <c r="E45" s="34" t="s">
        <v>41</v>
      </c>
      <c r="F45" s="35">
        <v>623.7694695303079</v>
      </c>
      <c r="G45" s="35">
        <v>2763.7505243754135</v>
      </c>
      <c r="H45" s="35">
        <v>6.2560398422000008</v>
      </c>
      <c r="I45" s="35">
        <v>0</v>
      </c>
      <c r="J45" s="35">
        <v>0</v>
      </c>
      <c r="K45" s="35">
        <v>7797.1844954291882</v>
      </c>
      <c r="L45" s="35">
        <v>0</v>
      </c>
      <c r="M45" s="35">
        <v>0</v>
      </c>
      <c r="N45" s="32"/>
      <c r="O45" s="32"/>
      <c r="P45" s="34" t="s">
        <v>41</v>
      </c>
      <c r="Q45" s="36">
        <v>0</v>
      </c>
      <c r="R45" s="35">
        <v>894.02219532380639</v>
      </c>
      <c r="S45" s="35">
        <v>4361.6343928352171</v>
      </c>
      <c r="T45" s="35">
        <v>0.57244445606399996</v>
      </c>
      <c r="U45" s="44">
        <v>5256.2290326150869</v>
      </c>
      <c r="V45" s="32"/>
      <c r="W45" s="32"/>
      <c r="X45" s="34" t="s">
        <v>41</v>
      </c>
      <c r="Y45" s="36">
        <v>0</v>
      </c>
      <c r="Z45" s="35">
        <v>0</v>
      </c>
      <c r="AA45" s="35">
        <v>385.43430846297605</v>
      </c>
      <c r="AB45" s="35">
        <v>69.426604520859996</v>
      </c>
      <c r="AC45" s="44">
        <v>454.86091298383604</v>
      </c>
    </row>
    <row r="46" spans="1:29" x14ac:dyDescent="0.2">
      <c r="A46" s="114">
        <v>35</v>
      </c>
      <c r="B46" s="114">
        <v>34</v>
      </c>
      <c r="C46" s="114">
        <v>44</v>
      </c>
      <c r="D46" s="114">
        <v>35</v>
      </c>
      <c r="E46" s="34" t="s">
        <v>42</v>
      </c>
      <c r="F46" s="35">
        <v>1046.3083266798478</v>
      </c>
      <c r="G46" s="35">
        <v>13902.593230614548</v>
      </c>
      <c r="H46" s="35">
        <v>7044.2389533994437</v>
      </c>
      <c r="I46" s="35">
        <v>134.19163640969236</v>
      </c>
      <c r="J46" s="35">
        <v>0</v>
      </c>
      <c r="K46" s="35">
        <v>3797.7474946705665</v>
      </c>
      <c r="L46" s="35">
        <v>2417.7621273887453</v>
      </c>
      <c r="M46" s="35">
        <v>5201.8171821960077</v>
      </c>
      <c r="N46" s="32"/>
      <c r="O46" s="32"/>
      <c r="P46" s="34" t="s">
        <v>42</v>
      </c>
      <c r="Q46" s="36">
        <v>5201.8171821960077</v>
      </c>
      <c r="R46" s="35">
        <v>473.49277582294542</v>
      </c>
      <c r="S46" s="35">
        <v>7357.1028926450208</v>
      </c>
      <c r="T46" s="35">
        <v>8055.145969287174</v>
      </c>
      <c r="U46" s="44">
        <v>21087.558819951148</v>
      </c>
      <c r="V46" s="32"/>
      <c r="W46" s="32"/>
      <c r="X46" s="34" t="s">
        <v>42</v>
      </c>
      <c r="Y46" s="36">
        <v>0</v>
      </c>
      <c r="Z46" s="35">
        <v>157.27320274719935</v>
      </c>
      <c r="AA46" s="35">
        <v>497.17895439355237</v>
      </c>
      <c r="AB46" s="35">
        <v>258.6420778403791</v>
      </c>
      <c r="AC46" s="44">
        <v>913.09423498113085</v>
      </c>
    </row>
    <row r="47" spans="1:29" ht="12" x14ac:dyDescent="0.25">
      <c r="A47" s="114">
        <v>67</v>
      </c>
      <c r="B47" s="114">
        <v>67</v>
      </c>
      <c r="C47" s="114">
        <v>45</v>
      </c>
      <c r="D47" s="114">
        <v>67</v>
      </c>
      <c r="E47" s="31"/>
      <c r="F47" s="11"/>
      <c r="G47" s="12"/>
      <c r="H47" s="13"/>
      <c r="I47" s="13"/>
      <c r="J47" s="13"/>
      <c r="K47" s="12"/>
      <c r="L47" s="12"/>
      <c r="M47" s="12"/>
      <c r="N47" s="39"/>
      <c r="O47" s="39"/>
      <c r="P47" s="31"/>
      <c r="Q47" s="48"/>
      <c r="R47" s="12"/>
      <c r="S47" s="12"/>
      <c r="T47" s="12"/>
      <c r="U47" s="49"/>
      <c r="V47" s="39"/>
      <c r="W47" s="39"/>
      <c r="X47" s="31"/>
      <c r="Y47" s="48"/>
      <c r="Z47" s="12"/>
      <c r="AA47" s="12"/>
      <c r="AB47" s="12"/>
      <c r="AC47" s="49"/>
    </row>
    <row r="48" spans="1:29" ht="12" x14ac:dyDescent="0.25">
      <c r="A48" s="153">
        <v>49</v>
      </c>
      <c r="B48" s="153">
        <v>16</v>
      </c>
      <c r="C48" s="153">
        <v>46</v>
      </c>
      <c r="D48" s="153">
        <v>54</v>
      </c>
      <c r="E48" s="41" t="s">
        <v>98</v>
      </c>
      <c r="F48" s="4">
        <v>18265.976696795959</v>
      </c>
      <c r="G48" s="5">
        <v>109050.39251437654</v>
      </c>
      <c r="H48" s="6">
        <v>17011.548758445362</v>
      </c>
      <c r="I48" s="5">
        <v>2420.9348433170867</v>
      </c>
      <c r="J48" s="171">
        <v>0</v>
      </c>
      <c r="K48" s="5">
        <v>22664.280683841935</v>
      </c>
      <c r="L48" s="5">
        <v>42273.834499200035</v>
      </c>
      <c r="M48" s="5">
        <v>211686.96799597691</v>
      </c>
      <c r="N48" s="32"/>
      <c r="O48" s="32"/>
      <c r="P48" s="41" t="s">
        <v>98</v>
      </c>
      <c r="Q48" s="42">
        <v>48277.426789552992</v>
      </c>
      <c r="R48" s="5">
        <v>44891.432944418862</v>
      </c>
      <c r="S48" s="5">
        <v>29415.015448660961</v>
      </c>
      <c r="T48" s="5">
        <v>17632.377148882537</v>
      </c>
      <c r="U48" s="17">
        <v>140216.25233151537</v>
      </c>
      <c r="V48" s="32"/>
      <c r="W48" s="32"/>
      <c r="X48" s="41" t="s">
        <v>98</v>
      </c>
      <c r="Y48" s="42">
        <v>0</v>
      </c>
      <c r="Z48" s="5">
        <v>17977.806711080539</v>
      </c>
      <c r="AA48" s="5">
        <v>17715.957179998906</v>
      </c>
      <c r="AB48" s="5">
        <v>2544.3820517908912</v>
      </c>
      <c r="AC48" s="17">
        <v>38238.145942870338</v>
      </c>
    </row>
    <row r="49" spans="1:29" x14ac:dyDescent="0.2">
      <c r="A49" s="114">
        <v>4</v>
      </c>
      <c r="B49" s="114">
        <v>13</v>
      </c>
      <c r="C49" s="114">
        <v>47</v>
      </c>
      <c r="D49" s="114">
        <v>4</v>
      </c>
      <c r="E49" s="34" t="s">
        <v>43</v>
      </c>
      <c r="F49" s="35">
        <v>14881.47520829884</v>
      </c>
      <c r="G49" s="35">
        <v>60163.130541242113</v>
      </c>
      <c r="H49" s="35">
        <v>6507.2480289197192</v>
      </c>
      <c r="I49" s="35">
        <v>2377.5226239997878</v>
      </c>
      <c r="J49" s="35">
        <v>0</v>
      </c>
      <c r="K49" s="35">
        <v>3078.5209984118874</v>
      </c>
      <c r="L49" s="35">
        <v>29594.063953221223</v>
      </c>
      <c r="M49" s="35">
        <v>31618.887208573087</v>
      </c>
      <c r="N49" s="32"/>
      <c r="O49" s="32"/>
      <c r="P49" s="34" t="s">
        <v>43</v>
      </c>
      <c r="Q49" s="36">
        <v>31618.887208573087</v>
      </c>
      <c r="R49" s="35">
        <v>27680.421640918386</v>
      </c>
      <c r="S49" s="35">
        <v>18169.783811490455</v>
      </c>
      <c r="T49" s="35">
        <v>5273.9932966534152</v>
      </c>
      <c r="U49" s="44">
        <v>82743.08595763534</v>
      </c>
      <c r="V49" s="32"/>
      <c r="W49" s="32"/>
      <c r="X49" s="34" t="s">
        <v>43</v>
      </c>
      <c r="Y49" s="36">
        <v>0</v>
      </c>
      <c r="Z49" s="35">
        <v>11649.319340752443</v>
      </c>
      <c r="AA49" s="35">
        <v>8145.306157779637</v>
      </c>
      <c r="AB49" s="35">
        <v>1133.3138310712859</v>
      </c>
      <c r="AC49" s="44">
        <v>20927.939329603367</v>
      </c>
    </row>
    <row r="50" spans="1:29" x14ac:dyDescent="0.2">
      <c r="A50" s="114">
        <v>14</v>
      </c>
      <c r="B50" s="114">
        <v>14</v>
      </c>
      <c r="C50" s="114">
        <v>48</v>
      </c>
      <c r="D50" s="114">
        <v>14</v>
      </c>
      <c r="E50" s="34" t="s">
        <v>44</v>
      </c>
      <c r="F50" s="35">
        <v>321.17299938277461</v>
      </c>
      <c r="G50" s="35">
        <v>7316.1038889575602</v>
      </c>
      <c r="H50" s="35">
        <v>2464.0696852090005</v>
      </c>
      <c r="I50" s="35">
        <v>28.957128131219175</v>
      </c>
      <c r="J50" s="35">
        <v>0</v>
      </c>
      <c r="K50" s="35">
        <v>5490.6619363132131</v>
      </c>
      <c r="L50" s="35">
        <v>7132.3712737791975</v>
      </c>
      <c r="M50" s="35">
        <v>2899.4996872676052</v>
      </c>
      <c r="N50" s="32"/>
      <c r="O50" s="32"/>
      <c r="P50" s="34" t="s">
        <v>44</v>
      </c>
      <c r="Q50" s="36">
        <v>2899.4996872676052</v>
      </c>
      <c r="R50" s="35">
        <v>10768.969431177558</v>
      </c>
      <c r="S50" s="35">
        <v>829.92878053618824</v>
      </c>
      <c r="T50" s="35">
        <v>85.61750388277494</v>
      </c>
      <c r="U50" s="44">
        <v>14584.015402864126</v>
      </c>
      <c r="V50" s="32"/>
      <c r="W50" s="32"/>
      <c r="X50" s="34" t="s">
        <v>44</v>
      </c>
      <c r="Y50" s="36">
        <v>0</v>
      </c>
      <c r="Z50" s="35">
        <v>6328.4873703280964</v>
      </c>
      <c r="AA50" s="35">
        <v>8074.0643744574982</v>
      </c>
      <c r="AB50" s="35">
        <v>525.44863340395534</v>
      </c>
      <c r="AC50" s="44">
        <v>14928.00037818955</v>
      </c>
    </row>
    <row r="51" spans="1:29" x14ac:dyDescent="0.2">
      <c r="A51" s="114">
        <v>36</v>
      </c>
      <c r="B51" s="114">
        <v>15</v>
      </c>
      <c r="C51" s="114">
        <v>49</v>
      </c>
      <c r="D51" s="114">
        <v>36</v>
      </c>
      <c r="E51" s="34" t="s">
        <v>45</v>
      </c>
      <c r="F51" s="35">
        <v>3063.3284891143453</v>
      </c>
      <c r="G51" s="35">
        <v>41571.158084176859</v>
      </c>
      <c r="H51" s="35">
        <v>8040.2310443166416</v>
      </c>
      <c r="I51" s="35">
        <v>14.455091186079763</v>
      </c>
      <c r="J51" s="35">
        <v>0</v>
      </c>
      <c r="K51" s="35">
        <v>14095.097749116836</v>
      </c>
      <c r="L51" s="35">
        <v>5547.3992721996165</v>
      </c>
      <c r="M51" s="35">
        <v>13759.039893712305</v>
      </c>
      <c r="N51" s="32"/>
      <c r="O51" s="32"/>
      <c r="P51" s="34" t="s">
        <v>45</v>
      </c>
      <c r="Q51" s="36">
        <v>13759.039893712305</v>
      </c>
      <c r="R51" s="35">
        <v>6442.041872322915</v>
      </c>
      <c r="S51" s="35">
        <v>10415.302856634315</v>
      </c>
      <c r="T51" s="35">
        <v>12272.766348346348</v>
      </c>
      <c r="U51" s="44">
        <v>42889.150971015879</v>
      </c>
      <c r="V51" s="32"/>
      <c r="W51" s="32"/>
      <c r="X51" s="34" t="s">
        <v>45</v>
      </c>
      <c r="Y51" s="36">
        <v>0</v>
      </c>
      <c r="Z51" s="35">
        <v>0</v>
      </c>
      <c r="AA51" s="35">
        <v>1496.5866477617701</v>
      </c>
      <c r="AB51" s="35">
        <v>885.61958731564971</v>
      </c>
      <c r="AC51" s="44">
        <v>2382.2062350774199</v>
      </c>
    </row>
    <row r="52" spans="1:29" ht="12" x14ac:dyDescent="0.25">
      <c r="A52" s="114">
        <v>68</v>
      </c>
      <c r="B52" s="114">
        <v>68</v>
      </c>
      <c r="C52" s="114">
        <v>50</v>
      </c>
      <c r="D52" s="114">
        <v>68</v>
      </c>
      <c r="E52" s="38"/>
      <c r="F52" s="7"/>
      <c r="G52" s="3"/>
      <c r="H52" s="15"/>
      <c r="I52" s="3"/>
      <c r="J52" s="15"/>
      <c r="K52" s="3"/>
      <c r="L52" s="3"/>
      <c r="M52" s="3"/>
      <c r="N52" s="39"/>
      <c r="O52" s="39"/>
      <c r="P52" s="38"/>
      <c r="Q52" s="40"/>
      <c r="R52" s="3"/>
      <c r="S52" s="3"/>
      <c r="T52" s="3"/>
      <c r="U52" s="45"/>
      <c r="V52" s="39"/>
      <c r="W52" s="39"/>
      <c r="X52" s="38"/>
      <c r="Y52" s="40"/>
      <c r="Z52" s="3"/>
      <c r="AA52" s="3"/>
      <c r="AB52" s="3"/>
      <c r="AC52" s="45"/>
    </row>
    <row r="53" spans="1:29" ht="12" x14ac:dyDescent="0.25">
      <c r="A53" s="153">
        <v>55</v>
      </c>
      <c r="B53" s="153">
        <v>44</v>
      </c>
      <c r="C53" s="153">
        <v>51</v>
      </c>
      <c r="D53" s="153">
        <v>55</v>
      </c>
      <c r="E53" s="41" t="s">
        <v>97</v>
      </c>
      <c r="F53" s="4">
        <v>9959.7651002347193</v>
      </c>
      <c r="G53" s="5">
        <v>32012.22600861689</v>
      </c>
      <c r="H53" s="6">
        <v>1592.778717397568</v>
      </c>
      <c r="I53" s="6">
        <v>6.3054834540207247</v>
      </c>
      <c r="J53" s="6">
        <v>171.13819071711811</v>
      </c>
      <c r="K53" s="5">
        <v>14860.980343558509</v>
      </c>
      <c r="L53" s="5">
        <v>865.06126007772809</v>
      </c>
      <c r="M53" s="5">
        <v>59468.255104056552</v>
      </c>
      <c r="N53" s="32"/>
      <c r="O53" s="32"/>
      <c r="P53" s="41" t="s">
        <v>97</v>
      </c>
      <c r="Q53" s="42">
        <v>0</v>
      </c>
      <c r="R53" s="5">
        <v>37212.658883450604</v>
      </c>
      <c r="S53" s="5">
        <v>4897.9492696361967</v>
      </c>
      <c r="T53" s="5">
        <v>0</v>
      </c>
      <c r="U53" s="17">
        <v>42110.608153086803</v>
      </c>
      <c r="V53" s="32"/>
      <c r="W53" s="32"/>
      <c r="X53" s="41" t="s">
        <v>97</v>
      </c>
      <c r="Y53" s="42">
        <v>0</v>
      </c>
      <c r="Z53" s="5">
        <v>21436.286837559932</v>
      </c>
      <c r="AA53" s="5">
        <v>12734.427872918062</v>
      </c>
      <c r="AB53" s="5">
        <v>3887.9251239077435</v>
      </c>
      <c r="AC53" s="17">
        <v>38058.639834385736</v>
      </c>
    </row>
    <row r="54" spans="1:29" x14ac:dyDescent="0.2">
      <c r="A54" s="114">
        <v>20</v>
      </c>
      <c r="B54" s="114">
        <v>40</v>
      </c>
      <c r="C54" s="114">
        <v>52</v>
      </c>
      <c r="D54" s="114">
        <v>20</v>
      </c>
      <c r="E54" s="34" t="s">
        <v>46</v>
      </c>
      <c r="F54" s="35">
        <v>2841.6673314335653</v>
      </c>
      <c r="G54" s="35">
        <v>4415.4283329743284</v>
      </c>
      <c r="H54" s="35">
        <v>206.02707107042517</v>
      </c>
      <c r="I54" s="35">
        <v>0</v>
      </c>
      <c r="J54" s="35">
        <v>0</v>
      </c>
      <c r="K54" s="35">
        <v>7745.1207596534068</v>
      </c>
      <c r="L54" s="35">
        <v>269.04090510479995</v>
      </c>
      <c r="M54" s="35">
        <v>0</v>
      </c>
      <c r="N54" s="32"/>
      <c r="O54" s="32"/>
      <c r="P54" s="34" t="s">
        <v>46</v>
      </c>
      <c r="Q54" s="36">
        <v>0</v>
      </c>
      <c r="R54" s="35">
        <v>10501.547654908272</v>
      </c>
      <c r="S54" s="35">
        <v>1949.8977964564244</v>
      </c>
      <c r="T54" s="35">
        <v>0</v>
      </c>
      <c r="U54" s="44">
        <v>12451.445451364696</v>
      </c>
      <c r="V54" s="32"/>
      <c r="W54" s="32"/>
      <c r="X54" s="34" t="s">
        <v>46</v>
      </c>
      <c r="Y54" s="36">
        <v>0</v>
      </c>
      <c r="Z54" s="35">
        <v>190.44873179200002</v>
      </c>
      <c r="AA54" s="35">
        <v>3605.1896646351697</v>
      </c>
      <c r="AB54" s="35">
        <v>763.77086566867229</v>
      </c>
      <c r="AC54" s="44">
        <v>4559.4092620958418</v>
      </c>
    </row>
    <row r="55" spans="1:29" x14ac:dyDescent="0.2">
      <c r="A55" s="114">
        <v>29</v>
      </c>
      <c r="B55" s="114">
        <v>41</v>
      </c>
      <c r="C55" s="114">
        <v>53</v>
      </c>
      <c r="D55" s="114">
        <v>29</v>
      </c>
      <c r="E55" s="34" t="s">
        <v>47</v>
      </c>
      <c r="F55" s="35">
        <v>5879.3621718085551</v>
      </c>
      <c r="G55" s="35">
        <v>7043.8699254494659</v>
      </c>
      <c r="H55" s="35">
        <v>1073.429364430054</v>
      </c>
      <c r="I55" s="35">
        <v>0</v>
      </c>
      <c r="J55" s="35">
        <v>55.127315169239992</v>
      </c>
      <c r="K55" s="35">
        <v>5662.3353712278122</v>
      </c>
      <c r="L55" s="35">
        <v>596.0203549729282</v>
      </c>
      <c r="M55" s="35">
        <v>0</v>
      </c>
      <c r="N55" s="32"/>
      <c r="O55" s="32"/>
      <c r="P55" s="34" t="s">
        <v>47</v>
      </c>
      <c r="Q55" s="36">
        <v>0</v>
      </c>
      <c r="R55" s="35">
        <v>11073.949490630797</v>
      </c>
      <c r="S55" s="35">
        <v>1977.9968704783507</v>
      </c>
      <c r="T55" s="35">
        <v>0</v>
      </c>
      <c r="U55" s="44">
        <v>13051.946361109149</v>
      </c>
      <c r="V55" s="32"/>
      <c r="W55" s="32"/>
      <c r="X55" s="34" t="s">
        <v>47</v>
      </c>
      <c r="Y55" s="36">
        <v>0</v>
      </c>
      <c r="Z55" s="35">
        <v>21245.838105767933</v>
      </c>
      <c r="AA55" s="35">
        <v>4100.2803070677373</v>
      </c>
      <c r="AB55" s="35">
        <v>562.64823656496253</v>
      </c>
      <c r="AC55" s="44">
        <v>25908.76664940063</v>
      </c>
    </row>
    <row r="56" spans="1:29" x14ac:dyDescent="0.2">
      <c r="A56" s="114">
        <v>39</v>
      </c>
      <c r="B56" s="114">
        <v>42</v>
      </c>
      <c r="C56" s="114">
        <v>54</v>
      </c>
      <c r="D56" s="114">
        <v>39</v>
      </c>
      <c r="E56" s="34" t="s">
        <v>48</v>
      </c>
      <c r="F56" s="35">
        <v>849.49738164090968</v>
      </c>
      <c r="G56" s="35">
        <v>2763.9747520951314</v>
      </c>
      <c r="H56" s="35">
        <v>228.99651769359266</v>
      </c>
      <c r="I56" s="35">
        <v>0</v>
      </c>
      <c r="J56" s="35">
        <v>116.01087554787811</v>
      </c>
      <c r="K56" s="35">
        <v>605.74559822884714</v>
      </c>
      <c r="L56" s="35">
        <v>0</v>
      </c>
      <c r="M56" s="35">
        <v>0</v>
      </c>
      <c r="N56" s="32"/>
      <c r="O56" s="32"/>
      <c r="P56" s="34" t="s">
        <v>48</v>
      </c>
      <c r="Q56" s="36">
        <v>0</v>
      </c>
      <c r="R56" s="35">
        <v>3951.3263520751284</v>
      </c>
      <c r="S56" s="35">
        <v>61.739534585766592</v>
      </c>
      <c r="T56" s="35">
        <v>0</v>
      </c>
      <c r="U56" s="44">
        <v>4013.0658866608951</v>
      </c>
      <c r="V56" s="32"/>
      <c r="W56" s="32"/>
      <c r="X56" s="34" t="s">
        <v>48</v>
      </c>
      <c r="Y56" s="36">
        <v>0</v>
      </c>
      <c r="Z56" s="35">
        <v>0</v>
      </c>
      <c r="AA56" s="35">
        <v>1182.1408985469868</v>
      </c>
      <c r="AB56" s="35">
        <v>1067.4021952123187</v>
      </c>
      <c r="AC56" s="44">
        <v>2249.5430937593055</v>
      </c>
    </row>
    <row r="57" spans="1:29" x14ac:dyDescent="0.2">
      <c r="A57" s="114">
        <v>45</v>
      </c>
      <c r="B57" s="114">
        <v>43</v>
      </c>
      <c r="C57" s="114">
        <v>55</v>
      </c>
      <c r="D57" s="114">
        <v>45</v>
      </c>
      <c r="E57" s="34" t="s">
        <v>49</v>
      </c>
      <c r="F57" s="35">
        <v>389.23821535169003</v>
      </c>
      <c r="G57" s="35">
        <v>17788.952998097964</v>
      </c>
      <c r="H57" s="35">
        <v>84.32576420349622</v>
      </c>
      <c r="I57" s="35">
        <v>6.3054834540207247</v>
      </c>
      <c r="J57" s="35">
        <v>0</v>
      </c>
      <c r="K57" s="35">
        <v>847.77861444844291</v>
      </c>
      <c r="L57" s="35">
        <v>0</v>
      </c>
      <c r="M57" s="35">
        <v>0</v>
      </c>
      <c r="N57" s="32"/>
      <c r="O57" s="32"/>
      <c r="P57" s="34" t="s">
        <v>49</v>
      </c>
      <c r="Q57" s="36">
        <v>0</v>
      </c>
      <c r="R57" s="35">
        <v>11685.835385836404</v>
      </c>
      <c r="S57" s="35">
        <v>908.31506811565498</v>
      </c>
      <c r="T57" s="35">
        <v>0</v>
      </c>
      <c r="U57" s="44">
        <v>12594.150453952059</v>
      </c>
      <c r="V57" s="32"/>
      <c r="W57" s="32"/>
      <c r="X57" s="34" t="s">
        <v>49</v>
      </c>
      <c r="Y57" s="36">
        <v>0</v>
      </c>
      <c r="Z57" s="35">
        <v>0</v>
      </c>
      <c r="AA57" s="35">
        <v>3846.8170026681696</v>
      </c>
      <c r="AB57" s="35">
        <v>1494.1038264617896</v>
      </c>
      <c r="AC57" s="44">
        <v>5340.9208291299592</v>
      </c>
    </row>
    <row r="58" spans="1:29" ht="12" x14ac:dyDescent="0.25">
      <c r="A58" s="114">
        <v>69</v>
      </c>
      <c r="B58" s="114">
        <v>69</v>
      </c>
      <c r="C58" s="114">
        <v>56</v>
      </c>
      <c r="D58" s="114">
        <v>69</v>
      </c>
      <c r="E58" s="31"/>
      <c r="F58" s="11"/>
      <c r="G58" s="12"/>
      <c r="H58" s="13"/>
      <c r="I58" s="13"/>
      <c r="J58" s="13"/>
      <c r="K58" s="12"/>
      <c r="L58" s="12"/>
      <c r="M58" s="12"/>
      <c r="N58" s="39"/>
      <c r="O58" s="39"/>
      <c r="P58" s="31"/>
      <c r="Q58" s="48"/>
      <c r="R58" s="12"/>
      <c r="S58" s="12"/>
      <c r="T58" s="12"/>
      <c r="U58" s="49"/>
      <c r="V58" s="39"/>
      <c r="W58" s="39"/>
      <c r="X58" s="31"/>
      <c r="Y58" s="48"/>
      <c r="Z58" s="12"/>
      <c r="AA58" s="12"/>
      <c r="AB58" s="12"/>
      <c r="AC58" s="49"/>
    </row>
    <row r="59" spans="1:29" ht="12" x14ac:dyDescent="0.25">
      <c r="A59" s="153">
        <v>58</v>
      </c>
      <c r="B59" s="153">
        <v>58</v>
      </c>
      <c r="C59" s="153">
        <v>57</v>
      </c>
      <c r="D59" s="153">
        <v>56</v>
      </c>
      <c r="E59" s="41" t="s">
        <v>96</v>
      </c>
      <c r="F59" s="4">
        <v>13221.353827211275</v>
      </c>
      <c r="G59" s="5">
        <v>119731.54574724748</v>
      </c>
      <c r="H59" s="6">
        <v>3844.1824185547739</v>
      </c>
      <c r="I59" s="6">
        <v>643.46404221738021</v>
      </c>
      <c r="J59" s="6">
        <v>0</v>
      </c>
      <c r="K59" s="5">
        <v>40074.390817072788</v>
      </c>
      <c r="L59" s="5">
        <v>33874.393551468114</v>
      </c>
      <c r="M59" s="5">
        <v>211389.3304037718</v>
      </c>
      <c r="N59" s="32"/>
      <c r="O59" s="32"/>
      <c r="P59" s="41" t="s">
        <v>96</v>
      </c>
      <c r="Q59" s="42">
        <v>44018.081186219439</v>
      </c>
      <c r="R59" s="5">
        <v>15691.99732859136</v>
      </c>
      <c r="S59" s="5">
        <v>6054.4182225123013</v>
      </c>
      <c r="T59" s="5">
        <v>1043.4604949915051</v>
      </c>
      <c r="U59" s="17">
        <v>66807.957232314599</v>
      </c>
      <c r="V59" s="32"/>
      <c r="W59" s="32"/>
      <c r="X59" s="41" t="s">
        <v>96</v>
      </c>
      <c r="Y59" s="42">
        <v>27480.215924856129</v>
      </c>
      <c r="Z59" s="5">
        <v>1270.2956950301646</v>
      </c>
      <c r="AA59" s="5">
        <v>9619.920763965416</v>
      </c>
      <c r="AB59" s="5">
        <v>2956.2167989195677</v>
      </c>
      <c r="AC59" s="17">
        <v>41326.649182771274</v>
      </c>
    </row>
    <row r="60" spans="1:29" x14ac:dyDescent="0.2">
      <c r="A60" s="114">
        <v>3</v>
      </c>
      <c r="B60" s="114">
        <v>54</v>
      </c>
      <c r="C60" s="114">
        <v>58</v>
      </c>
      <c r="D60" s="114">
        <v>3</v>
      </c>
      <c r="E60" s="34" t="s">
        <v>50</v>
      </c>
      <c r="F60" s="35">
        <v>1470.4121844787419</v>
      </c>
      <c r="G60" s="35">
        <v>20696.817967270377</v>
      </c>
      <c r="H60" s="35">
        <v>214.25240715011722</v>
      </c>
      <c r="I60" s="35">
        <v>125.22184731999201</v>
      </c>
      <c r="J60" s="35">
        <v>0</v>
      </c>
      <c r="K60" s="35">
        <v>4266.6522725861851</v>
      </c>
      <c r="L60" s="35">
        <v>5195.5529476433221</v>
      </c>
      <c r="M60" s="35">
        <v>4744.0627005658052</v>
      </c>
      <c r="N60" s="32"/>
      <c r="O60" s="32"/>
      <c r="P60" s="34" t="s">
        <v>50</v>
      </c>
      <c r="Q60" s="36">
        <v>4744.0627005658052</v>
      </c>
      <c r="R60" s="35">
        <v>4672.8866684545983</v>
      </c>
      <c r="S60" s="35">
        <v>267.3036998333219</v>
      </c>
      <c r="T60" s="35">
        <v>411.23837972485995</v>
      </c>
      <c r="U60" s="44">
        <v>10095.491448578587</v>
      </c>
      <c r="V60" s="32"/>
      <c r="W60" s="32"/>
      <c r="X60" s="34" t="s">
        <v>50</v>
      </c>
      <c r="Y60" s="36">
        <v>571.07211498686286</v>
      </c>
      <c r="Z60" s="35">
        <v>12.9065755196</v>
      </c>
      <c r="AA60" s="35">
        <v>2599.9432386572798</v>
      </c>
      <c r="AB60" s="35">
        <v>881.39342165102062</v>
      </c>
      <c r="AC60" s="44">
        <v>4065.3153508147634</v>
      </c>
    </row>
    <row r="61" spans="1:29" x14ac:dyDescent="0.2">
      <c r="A61" s="114">
        <v>21</v>
      </c>
      <c r="B61" s="114">
        <v>55</v>
      </c>
      <c r="C61" s="114">
        <v>59</v>
      </c>
      <c r="D61" s="114">
        <v>21</v>
      </c>
      <c r="E61" s="34" t="s">
        <v>51</v>
      </c>
      <c r="F61" s="35">
        <v>1358.9200259926426</v>
      </c>
      <c r="G61" s="35">
        <v>53466.691049326553</v>
      </c>
      <c r="H61" s="35">
        <v>1972.6294926197686</v>
      </c>
      <c r="I61" s="35">
        <v>331.43402969338746</v>
      </c>
      <c r="J61" s="35">
        <v>0</v>
      </c>
      <c r="K61" s="35">
        <v>13900.069097723246</v>
      </c>
      <c r="L61" s="35">
        <v>6138.1457528875908</v>
      </c>
      <c r="M61" s="35">
        <v>2939.3228006877948</v>
      </c>
      <c r="N61" s="32"/>
      <c r="O61" s="32"/>
      <c r="P61" s="34" t="s">
        <v>51</v>
      </c>
      <c r="Q61" s="36">
        <v>2939.3228006877948</v>
      </c>
      <c r="R61" s="35">
        <v>3130.4785327247982</v>
      </c>
      <c r="S61" s="35">
        <v>2922.9852234037271</v>
      </c>
      <c r="T61" s="35">
        <v>128.99629263737557</v>
      </c>
      <c r="U61" s="44">
        <v>9121.7828494536971</v>
      </c>
      <c r="V61" s="32"/>
      <c r="W61" s="32"/>
      <c r="X61" s="34" t="s">
        <v>51</v>
      </c>
      <c r="Y61" s="36">
        <v>4336.9531103459858</v>
      </c>
      <c r="Z61" s="35">
        <v>745.22005924688096</v>
      </c>
      <c r="AA61" s="35">
        <v>4088.9443487587914</v>
      </c>
      <c r="AB61" s="35">
        <v>1690.0090847294962</v>
      </c>
      <c r="AC61" s="44">
        <v>10861.126603081153</v>
      </c>
    </row>
    <row r="62" spans="1:29" x14ac:dyDescent="0.2">
      <c r="A62" s="114">
        <v>33</v>
      </c>
      <c r="B62" s="114">
        <v>56</v>
      </c>
      <c r="C62" s="114">
        <v>60</v>
      </c>
      <c r="D62" s="114">
        <v>33</v>
      </c>
      <c r="E62" s="34" t="s">
        <v>52</v>
      </c>
      <c r="F62" s="35">
        <v>6193.9384733598208</v>
      </c>
      <c r="G62" s="35">
        <v>35029.439317202909</v>
      </c>
      <c r="H62" s="35">
        <v>978.66139361575756</v>
      </c>
      <c r="I62" s="35">
        <v>186.80816520400072</v>
      </c>
      <c r="J62" s="35">
        <v>0</v>
      </c>
      <c r="K62" s="35">
        <v>14209.809086762962</v>
      </c>
      <c r="L62" s="35">
        <v>21949.882121606228</v>
      </c>
      <c r="M62" s="35">
        <v>36334.695684965838</v>
      </c>
      <c r="N62" s="32"/>
      <c r="O62" s="32"/>
      <c r="P62" s="34" t="s">
        <v>52</v>
      </c>
      <c r="Q62" s="36">
        <v>36334.695684965838</v>
      </c>
      <c r="R62" s="35">
        <v>6541.3463142773053</v>
      </c>
      <c r="S62" s="35">
        <v>2864.1292992752524</v>
      </c>
      <c r="T62" s="35">
        <v>454.0597391288764</v>
      </c>
      <c r="U62" s="44">
        <v>46194.231037647267</v>
      </c>
      <c r="V62" s="32"/>
      <c r="W62" s="32"/>
      <c r="X62" s="34" t="s">
        <v>52</v>
      </c>
      <c r="Y62" s="36">
        <v>487.74059830079887</v>
      </c>
      <c r="Z62" s="35">
        <v>26.759840654312583</v>
      </c>
      <c r="AA62" s="35">
        <v>1823.1055475843673</v>
      </c>
      <c r="AB62" s="35">
        <v>200.44098697883663</v>
      </c>
      <c r="AC62" s="44">
        <v>2538.0469735183151</v>
      </c>
    </row>
    <row r="63" spans="1:29" x14ac:dyDescent="0.2">
      <c r="A63" s="114">
        <v>41</v>
      </c>
      <c r="B63" s="114">
        <v>57</v>
      </c>
      <c r="C63" s="114">
        <v>61</v>
      </c>
      <c r="D63" s="114">
        <v>41</v>
      </c>
      <c r="E63" s="34" t="s">
        <v>53</v>
      </c>
      <c r="F63" s="35">
        <v>4198.0831433800713</v>
      </c>
      <c r="G63" s="35">
        <v>10538.597413447647</v>
      </c>
      <c r="H63" s="35">
        <v>678.63912516913035</v>
      </c>
      <c r="I63" s="35">
        <v>0</v>
      </c>
      <c r="J63" s="35">
        <v>0</v>
      </c>
      <c r="K63" s="35">
        <v>7697.8603600003935</v>
      </c>
      <c r="L63" s="35">
        <v>590.81272933097489</v>
      </c>
      <c r="M63" s="35">
        <v>0</v>
      </c>
      <c r="N63" s="32"/>
      <c r="O63" s="32"/>
      <c r="P63" s="34" t="s">
        <v>53</v>
      </c>
      <c r="Q63" s="36">
        <v>0</v>
      </c>
      <c r="R63" s="35">
        <v>1347.2858131346579</v>
      </c>
      <c r="S63" s="35">
        <v>0</v>
      </c>
      <c r="T63" s="35">
        <v>49.166083500393235</v>
      </c>
      <c r="U63" s="44">
        <v>1396.4518966350511</v>
      </c>
      <c r="V63" s="32"/>
      <c r="W63" s="32"/>
      <c r="X63" s="34" t="s">
        <v>53</v>
      </c>
      <c r="Y63" s="36">
        <v>22084.450101222483</v>
      </c>
      <c r="Z63" s="35">
        <v>485.40921960937106</v>
      </c>
      <c r="AA63" s="35">
        <v>1107.9276289649761</v>
      </c>
      <c r="AB63" s="35">
        <v>184.3733055602149</v>
      </c>
      <c r="AC63" s="44">
        <v>23862.160255357041</v>
      </c>
    </row>
    <row r="64" spans="1:29" ht="12" x14ac:dyDescent="0.25">
      <c r="A64" s="114">
        <v>70</v>
      </c>
      <c r="B64" s="114">
        <v>70</v>
      </c>
      <c r="C64" s="114">
        <v>62</v>
      </c>
      <c r="D64" s="114">
        <v>70</v>
      </c>
      <c r="E64" s="38"/>
      <c r="F64" s="7"/>
      <c r="G64" s="3"/>
      <c r="H64" s="8"/>
      <c r="I64" s="8"/>
      <c r="J64" s="8"/>
      <c r="K64" s="3"/>
      <c r="L64" s="3"/>
      <c r="M64" s="3"/>
      <c r="N64" s="39"/>
      <c r="O64" s="39"/>
      <c r="P64" s="38"/>
      <c r="Q64" s="40"/>
      <c r="R64" s="3"/>
      <c r="S64" s="3"/>
      <c r="T64" s="3"/>
      <c r="U64" s="45"/>
      <c r="V64" s="39"/>
      <c r="W64" s="39"/>
      <c r="X64" s="38"/>
      <c r="Y64" s="40"/>
      <c r="Z64" s="3"/>
      <c r="AA64" s="3"/>
      <c r="AB64" s="3"/>
      <c r="AC64" s="45"/>
    </row>
    <row r="65" spans="1:29" ht="12" x14ac:dyDescent="0.25">
      <c r="A65" s="153">
        <v>54</v>
      </c>
      <c r="B65" s="153">
        <v>39</v>
      </c>
      <c r="C65" s="153">
        <v>63</v>
      </c>
      <c r="D65" s="153">
        <v>57</v>
      </c>
      <c r="E65" s="41" t="s">
        <v>95</v>
      </c>
      <c r="F65" s="4">
        <v>33797.5898109064</v>
      </c>
      <c r="G65" s="5">
        <v>604610.11229046935</v>
      </c>
      <c r="H65" s="6">
        <v>26595.398850123827</v>
      </c>
      <c r="I65" s="6">
        <v>17785.346956902173</v>
      </c>
      <c r="J65" s="6">
        <v>298.96480041966009</v>
      </c>
      <c r="K65" s="5">
        <v>57201.828989793568</v>
      </c>
      <c r="L65" s="5">
        <v>31497.103038285</v>
      </c>
      <c r="M65" s="5">
        <v>771786.34473690006</v>
      </c>
      <c r="N65" s="32"/>
      <c r="O65" s="32"/>
      <c r="P65" s="41" t="s">
        <v>95</v>
      </c>
      <c r="Q65" s="42">
        <v>266400.66147971555</v>
      </c>
      <c r="R65" s="5">
        <v>46149.466832790822</v>
      </c>
      <c r="S65" s="5">
        <v>22841.090354603723</v>
      </c>
      <c r="T65" s="5">
        <v>17303.829549495458</v>
      </c>
      <c r="U65" s="17">
        <v>352695.04821660556</v>
      </c>
      <c r="V65" s="32"/>
      <c r="W65" s="32"/>
      <c r="X65" s="41" t="s">
        <v>95</v>
      </c>
      <c r="Y65" s="42">
        <v>5176.621975922053</v>
      </c>
      <c r="Z65" s="5">
        <v>43384.91430464061</v>
      </c>
      <c r="AA65" s="5">
        <v>23630.997450699389</v>
      </c>
      <c r="AB65" s="5">
        <v>4989.0245364477714</v>
      </c>
      <c r="AC65" s="17">
        <v>77181.558267709828</v>
      </c>
    </row>
    <row r="66" spans="1:29" x14ac:dyDescent="0.2">
      <c r="A66" s="114">
        <v>10</v>
      </c>
      <c r="B66" s="114">
        <v>36</v>
      </c>
      <c r="C66" s="114">
        <v>64</v>
      </c>
      <c r="D66" s="114">
        <v>10</v>
      </c>
      <c r="E66" s="34" t="s">
        <v>54</v>
      </c>
      <c r="F66" s="35">
        <v>22381.627133438189</v>
      </c>
      <c r="G66" s="35">
        <v>201422.87900532136</v>
      </c>
      <c r="H66" s="35">
        <v>14303.261092025086</v>
      </c>
      <c r="I66" s="35">
        <v>3022.5576331815009</v>
      </c>
      <c r="J66" s="35">
        <v>17.001878739599999</v>
      </c>
      <c r="K66" s="35">
        <v>22920.750457880975</v>
      </c>
      <c r="L66" s="35">
        <v>16912.328861697701</v>
      </c>
      <c r="M66" s="35">
        <v>87506.921928391952</v>
      </c>
      <c r="N66" s="32"/>
      <c r="O66" s="32"/>
      <c r="P66" s="34" t="s">
        <v>54</v>
      </c>
      <c r="Q66" s="36">
        <v>87506.921928391952</v>
      </c>
      <c r="R66" s="35">
        <v>21418.22817337358</v>
      </c>
      <c r="S66" s="35">
        <v>14231.486219430593</v>
      </c>
      <c r="T66" s="35">
        <v>2997.830138285984</v>
      </c>
      <c r="U66" s="44">
        <v>126154.46645948209</v>
      </c>
      <c r="V66" s="32"/>
      <c r="W66" s="32"/>
      <c r="X66" s="34" t="s">
        <v>54</v>
      </c>
      <c r="Y66" s="36">
        <v>300.47071846180387</v>
      </c>
      <c r="Z66" s="35">
        <v>89.042403367316027</v>
      </c>
      <c r="AA66" s="35">
        <v>11162.10011444924</v>
      </c>
      <c r="AB66" s="35">
        <v>1653.8662147505061</v>
      </c>
      <c r="AC66" s="44">
        <v>13205.479451028867</v>
      </c>
    </row>
    <row r="67" spans="1:29" x14ac:dyDescent="0.2">
      <c r="A67" s="114">
        <v>12</v>
      </c>
      <c r="B67" s="114">
        <v>37</v>
      </c>
      <c r="C67" s="114">
        <v>65</v>
      </c>
      <c r="D67" s="114">
        <v>12</v>
      </c>
      <c r="E67" s="34" t="s">
        <v>55</v>
      </c>
      <c r="F67" s="35">
        <v>9901.8587370581845</v>
      </c>
      <c r="G67" s="35">
        <v>212658.70823721265</v>
      </c>
      <c r="H67" s="35">
        <v>6347.0011877559982</v>
      </c>
      <c r="I67" s="35">
        <v>12816.606427672878</v>
      </c>
      <c r="J67" s="35">
        <v>281.96292168006011</v>
      </c>
      <c r="K67" s="35">
        <v>19274.746853102224</v>
      </c>
      <c r="L67" s="35">
        <v>3760.3044152643274</v>
      </c>
      <c r="M67" s="35">
        <v>67007.41017997665</v>
      </c>
      <c r="N67" s="32"/>
      <c r="O67" s="32"/>
      <c r="P67" s="34" t="s">
        <v>55</v>
      </c>
      <c r="Q67" s="36">
        <v>67007.41017997665</v>
      </c>
      <c r="R67" s="35">
        <v>13338.30043057822</v>
      </c>
      <c r="S67" s="35">
        <v>4120.046553368772</v>
      </c>
      <c r="T67" s="35">
        <v>6352.2421111285903</v>
      </c>
      <c r="U67" s="44">
        <v>90817.999275052236</v>
      </c>
      <c r="V67" s="32"/>
      <c r="W67" s="32"/>
      <c r="X67" s="34" t="s">
        <v>55</v>
      </c>
      <c r="Y67" s="36">
        <v>4876.1512574602493</v>
      </c>
      <c r="Z67" s="35">
        <v>43199.450929492108</v>
      </c>
      <c r="AA67" s="35">
        <v>4446.6447314652942</v>
      </c>
      <c r="AB67" s="35">
        <v>2596.1197966139184</v>
      </c>
      <c r="AC67" s="44">
        <v>55118.36671503156</v>
      </c>
    </row>
    <row r="68" spans="1:29" x14ac:dyDescent="0.2">
      <c r="A68" s="114">
        <v>42</v>
      </c>
      <c r="B68" s="114">
        <v>38</v>
      </c>
      <c r="C68" s="114">
        <v>66</v>
      </c>
      <c r="D68" s="114">
        <v>42</v>
      </c>
      <c r="E68" s="34" t="s">
        <v>56</v>
      </c>
      <c r="F68" s="35">
        <v>1514.1039404100241</v>
      </c>
      <c r="G68" s="35">
        <v>190528.52504793534</v>
      </c>
      <c r="H68" s="35">
        <v>5945.1365703427455</v>
      </c>
      <c r="I68" s="35">
        <v>1946.1828960477931</v>
      </c>
      <c r="J68" s="35">
        <v>0</v>
      </c>
      <c r="K68" s="35">
        <v>15006.331678810368</v>
      </c>
      <c r="L68" s="35">
        <v>10824.469761322975</v>
      </c>
      <c r="M68" s="35">
        <v>111886.32937134693</v>
      </c>
      <c r="N68" s="32"/>
      <c r="O68" s="32"/>
      <c r="P68" s="34" t="s">
        <v>56</v>
      </c>
      <c r="Q68" s="36">
        <v>111886.32937134693</v>
      </c>
      <c r="R68" s="35">
        <v>11392.938228839028</v>
      </c>
      <c r="S68" s="35">
        <v>4489.5575818043571</v>
      </c>
      <c r="T68" s="35">
        <v>7953.7573000808825</v>
      </c>
      <c r="U68" s="44">
        <v>135722.58248207122</v>
      </c>
      <c r="V68" s="32"/>
      <c r="W68" s="32"/>
      <c r="X68" s="34" t="s">
        <v>56</v>
      </c>
      <c r="Y68" s="36">
        <v>0</v>
      </c>
      <c r="Z68" s="35">
        <v>96.420971781183994</v>
      </c>
      <c r="AA68" s="35">
        <v>8022.2526047848569</v>
      </c>
      <c r="AB68" s="35">
        <v>739.03852508334717</v>
      </c>
      <c r="AC68" s="44">
        <v>8857.7121016493875</v>
      </c>
    </row>
    <row r="69" spans="1:29" ht="12" x14ac:dyDescent="0.25">
      <c r="A69" s="114">
        <v>71</v>
      </c>
      <c r="B69" s="114">
        <v>71</v>
      </c>
      <c r="C69" s="114">
        <v>67</v>
      </c>
      <c r="D69" s="114">
        <v>71</v>
      </c>
      <c r="E69" s="38"/>
      <c r="F69" s="7"/>
      <c r="G69" s="3"/>
      <c r="H69" s="8"/>
      <c r="I69" s="8"/>
      <c r="J69" s="8"/>
      <c r="K69" s="3"/>
      <c r="L69" s="3"/>
      <c r="M69" s="3"/>
      <c r="N69" s="39"/>
      <c r="O69" s="39"/>
      <c r="P69" s="38"/>
      <c r="Q69" s="40"/>
      <c r="R69" s="3"/>
      <c r="S69" s="3"/>
      <c r="T69" s="3"/>
      <c r="U69" s="45"/>
      <c r="V69" s="39"/>
      <c r="W69" s="39"/>
      <c r="X69" s="38"/>
      <c r="Y69" s="40"/>
      <c r="Z69" s="3"/>
      <c r="AA69" s="3"/>
      <c r="AB69" s="3"/>
      <c r="AC69" s="45"/>
    </row>
    <row r="70" spans="1:29" ht="12" x14ac:dyDescent="0.25">
      <c r="A70" s="153">
        <v>47</v>
      </c>
      <c r="B70" s="153">
        <v>10</v>
      </c>
      <c r="C70" s="153">
        <v>68</v>
      </c>
      <c r="D70" s="153">
        <v>58</v>
      </c>
      <c r="E70" s="41" t="s">
        <v>94</v>
      </c>
      <c r="F70" s="4">
        <v>6513.7587497850755</v>
      </c>
      <c r="G70" s="5">
        <v>207778.75135335122</v>
      </c>
      <c r="H70" s="6">
        <v>24702.756469630654</v>
      </c>
      <c r="I70" s="6">
        <v>1310.9949361082033</v>
      </c>
      <c r="J70" s="6">
        <v>0</v>
      </c>
      <c r="K70" s="5">
        <v>5670.9894557970083</v>
      </c>
      <c r="L70" s="5">
        <v>6391.2881330917007</v>
      </c>
      <c r="M70" s="5">
        <v>252368.53909776389</v>
      </c>
      <c r="N70" s="32"/>
      <c r="O70" s="32"/>
      <c r="P70" s="41" t="s">
        <v>94</v>
      </c>
      <c r="Q70" s="42">
        <v>32662.34628513363</v>
      </c>
      <c r="R70" s="5">
        <v>23412.713339107468</v>
      </c>
      <c r="S70" s="5">
        <v>38201.875255126193</v>
      </c>
      <c r="T70" s="5">
        <v>3980.4123897778536</v>
      </c>
      <c r="U70" s="17">
        <v>98257.347269145146</v>
      </c>
      <c r="V70" s="32"/>
      <c r="W70" s="32"/>
      <c r="X70" s="41" t="s">
        <v>94</v>
      </c>
      <c r="Y70" s="42">
        <v>1167.1892016238128</v>
      </c>
      <c r="Z70" s="5">
        <v>2206.270958085282</v>
      </c>
      <c r="AA70" s="5">
        <v>6976.7298329139603</v>
      </c>
      <c r="AB70" s="5">
        <v>2669.9156024749145</v>
      </c>
      <c r="AC70" s="17">
        <v>13020.105595097968</v>
      </c>
    </row>
    <row r="71" spans="1:29" x14ac:dyDescent="0.2">
      <c r="A71" s="114">
        <v>6</v>
      </c>
      <c r="B71" s="114">
        <v>8</v>
      </c>
      <c r="C71" s="114">
        <v>69</v>
      </c>
      <c r="D71" s="114">
        <v>6</v>
      </c>
      <c r="E71" s="34" t="s">
        <v>57</v>
      </c>
      <c r="F71" s="35">
        <v>452.5342728339823</v>
      </c>
      <c r="G71" s="35">
        <v>147963.00316476729</v>
      </c>
      <c r="H71" s="35">
        <v>21959.311663580476</v>
      </c>
      <c r="I71" s="35">
        <v>512.56622233003884</v>
      </c>
      <c r="J71" s="35">
        <v>0</v>
      </c>
      <c r="K71" s="35">
        <v>5372.7884815836996</v>
      </c>
      <c r="L71" s="35">
        <v>6192.2807390300259</v>
      </c>
      <c r="M71" s="35">
        <v>17795.681151985678</v>
      </c>
      <c r="N71" s="32"/>
      <c r="O71" s="32"/>
      <c r="P71" s="34" t="s">
        <v>57</v>
      </c>
      <c r="Q71" s="36">
        <v>17795.681151985678</v>
      </c>
      <c r="R71" s="35">
        <v>16749.215238990932</v>
      </c>
      <c r="S71" s="35">
        <v>26881.030545074394</v>
      </c>
      <c r="T71" s="35">
        <v>3980.4123897778536</v>
      </c>
      <c r="U71" s="44">
        <v>65406.339325828863</v>
      </c>
      <c r="V71" s="32"/>
      <c r="W71" s="32"/>
      <c r="X71" s="34" t="s">
        <v>57</v>
      </c>
      <c r="Y71" s="36">
        <v>22.254908946017672</v>
      </c>
      <c r="Z71" s="35">
        <v>548.00739278116669</v>
      </c>
      <c r="AA71" s="35">
        <v>4904.3831165156253</v>
      </c>
      <c r="AB71" s="35">
        <v>1881.2455038216094</v>
      </c>
      <c r="AC71" s="44">
        <v>7355.8909220644191</v>
      </c>
    </row>
    <row r="72" spans="1:29" x14ac:dyDescent="0.2">
      <c r="A72" s="114">
        <v>38</v>
      </c>
      <c r="B72" s="114">
        <v>9</v>
      </c>
      <c r="C72" s="114">
        <v>70</v>
      </c>
      <c r="D72" s="114">
        <v>38</v>
      </c>
      <c r="E72" s="34" t="s">
        <v>58</v>
      </c>
      <c r="F72" s="35">
        <v>6061.2244769510935</v>
      </c>
      <c r="G72" s="35">
        <v>59815.748188583922</v>
      </c>
      <c r="H72" s="35">
        <v>2743.4448060501777</v>
      </c>
      <c r="I72" s="35">
        <v>798.42871377816448</v>
      </c>
      <c r="J72" s="35">
        <v>0</v>
      </c>
      <c r="K72" s="35">
        <v>298.20097421330848</v>
      </c>
      <c r="L72" s="35">
        <v>199.00739406167492</v>
      </c>
      <c r="M72" s="35">
        <v>14866.66513314795</v>
      </c>
      <c r="N72" s="32"/>
      <c r="O72" s="32"/>
      <c r="P72" s="34" t="s">
        <v>58</v>
      </c>
      <c r="Q72" s="36">
        <v>14866.66513314795</v>
      </c>
      <c r="R72" s="35">
        <v>6663.498100116537</v>
      </c>
      <c r="S72" s="35">
        <v>11320.844710051797</v>
      </c>
      <c r="T72" s="35">
        <v>0</v>
      </c>
      <c r="U72" s="44">
        <v>32851.007943316283</v>
      </c>
      <c r="V72" s="32"/>
      <c r="W72" s="32"/>
      <c r="X72" s="34" t="s">
        <v>58</v>
      </c>
      <c r="Y72" s="36">
        <v>1144.9342926777952</v>
      </c>
      <c r="Z72" s="35">
        <v>1658.2635653041154</v>
      </c>
      <c r="AA72" s="35">
        <v>2072.346716398335</v>
      </c>
      <c r="AB72" s="35">
        <v>788.67009865330488</v>
      </c>
      <c r="AC72" s="44">
        <v>5664.2146730335508</v>
      </c>
    </row>
    <row r="73" spans="1:29" ht="12.6" thickBot="1" x14ac:dyDescent="0.3">
      <c r="A73" s="114">
        <v>72</v>
      </c>
      <c r="B73" s="114">
        <v>72</v>
      </c>
      <c r="C73" s="114">
        <v>71</v>
      </c>
      <c r="D73" s="114">
        <v>72</v>
      </c>
      <c r="E73" s="31"/>
      <c r="F73" s="11"/>
      <c r="G73" s="12"/>
      <c r="H73" s="13"/>
      <c r="I73" s="13"/>
      <c r="J73" s="13"/>
      <c r="K73" s="12"/>
      <c r="L73" s="12"/>
      <c r="M73" s="12"/>
      <c r="N73" s="39"/>
      <c r="O73" s="39"/>
      <c r="P73" s="31"/>
      <c r="Q73" s="51"/>
      <c r="R73" s="52"/>
      <c r="S73" s="52"/>
      <c r="T73" s="52"/>
      <c r="U73" s="49"/>
      <c r="V73" s="39"/>
      <c r="W73" s="39"/>
      <c r="X73" s="31"/>
      <c r="Y73" s="51"/>
      <c r="Z73" s="52"/>
      <c r="AA73" s="52"/>
      <c r="AB73" s="52"/>
      <c r="AC73" s="49"/>
    </row>
    <row r="74" spans="1:29" ht="12.6" thickBot="1" x14ac:dyDescent="0.3">
      <c r="A74" s="153">
        <v>59</v>
      </c>
      <c r="B74" s="153">
        <v>59</v>
      </c>
      <c r="C74" s="114">
        <v>72</v>
      </c>
      <c r="D74" s="153">
        <v>59</v>
      </c>
      <c r="E74" s="53" t="s">
        <v>93</v>
      </c>
      <c r="F74" s="54">
        <v>548178.11919642752</v>
      </c>
      <c r="G74" s="54">
        <v>1719162.4765791697</v>
      </c>
      <c r="H74" s="54">
        <v>174014.24043880511</v>
      </c>
      <c r="I74" s="54">
        <v>27037.661852367695</v>
      </c>
      <c r="J74" s="54">
        <v>10644.124547393394</v>
      </c>
      <c r="K74" s="54">
        <v>647655.91386576125</v>
      </c>
      <c r="L74" s="54">
        <v>275835.24970540026</v>
      </c>
      <c r="M74" s="54">
        <v>3402527.7861853251</v>
      </c>
      <c r="N74" s="32"/>
      <c r="O74" s="32"/>
      <c r="P74" s="53" t="s">
        <v>93</v>
      </c>
      <c r="Q74" s="54">
        <v>657432.96558162163</v>
      </c>
      <c r="R74" s="55">
        <v>463695.60268101539</v>
      </c>
      <c r="S74" s="55">
        <v>332877.76744888601</v>
      </c>
      <c r="T74" s="55">
        <v>72814.371041932522</v>
      </c>
      <c r="U74" s="57">
        <v>1526820.7067534556</v>
      </c>
      <c r="V74" s="32"/>
      <c r="W74" s="32"/>
      <c r="X74" s="53" t="s">
        <v>93</v>
      </c>
      <c r="Y74" s="54">
        <v>42321.182314584847</v>
      </c>
      <c r="Z74" s="55">
        <v>123438.59677340159</v>
      </c>
      <c r="AA74" s="55">
        <v>195508.35133158992</v>
      </c>
      <c r="AB74" s="55">
        <v>45394.427555863091</v>
      </c>
      <c r="AC74" s="57">
        <v>406662.55797543941</v>
      </c>
    </row>
    <row r="75" spans="1:29" x14ac:dyDescent="0.2">
      <c r="E75" s="58" t="s">
        <v>125</v>
      </c>
      <c r="M75" s="59"/>
      <c r="N75" s="39"/>
      <c r="O75" s="39"/>
      <c r="P75" s="58" t="s">
        <v>125</v>
      </c>
      <c r="Q75" s="60"/>
      <c r="U75" s="59"/>
      <c r="V75" s="39"/>
      <c r="W75" s="39"/>
      <c r="X75" s="58" t="s">
        <v>125</v>
      </c>
      <c r="Y75" s="60"/>
    </row>
    <row r="76" spans="1:29" x14ac:dyDescent="0.2">
      <c r="M76" s="59"/>
      <c r="N76" s="39"/>
      <c r="O76" s="39"/>
      <c r="Q76" s="60"/>
      <c r="U76" s="59"/>
      <c r="V76" s="39"/>
      <c r="W76" s="39"/>
      <c r="Y76" s="60"/>
    </row>
    <row r="77" spans="1:29" ht="12.6" thickBot="1" x14ac:dyDescent="0.3">
      <c r="E77" s="20" t="s">
        <v>146</v>
      </c>
      <c r="F77" s="68"/>
      <c r="G77" s="21"/>
      <c r="H77" s="21"/>
      <c r="I77" s="21"/>
      <c r="J77" s="21"/>
      <c r="K77" s="21"/>
      <c r="L77" s="21"/>
      <c r="M77" s="22"/>
      <c r="N77" s="23"/>
      <c r="O77" s="23"/>
      <c r="P77" s="20" t="s">
        <v>147</v>
      </c>
      <c r="Q77" s="24"/>
      <c r="R77" s="21"/>
      <c r="S77" s="21"/>
      <c r="T77" s="21"/>
      <c r="U77" s="22"/>
      <c r="V77" s="23"/>
      <c r="W77" s="23"/>
      <c r="X77" s="20" t="s">
        <v>148</v>
      </c>
      <c r="Y77" s="24"/>
      <c r="Z77" s="21"/>
      <c r="AA77" s="21"/>
      <c r="AB77" s="21"/>
      <c r="AC77" s="21"/>
    </row>
    <row r="78" spans="1:29" ht="36.6" thickBot="1" x14ac:dyDescent="0.25">
      <c r="A78" s="114" t="s">
        <v>111</v>
      </c>
      <c r="B78" s="114" t="s">
        <v>110</v>
      </c>
      <c r="C78" s="114" t="s">
        <v>109</v>
      </c>
      <c r="D78" s="114" t="s">
        <v>108</v>
      </c>
      <c r="E78" s="25" t="s">
        <v>107</v>
      </c>
      <c r="F78" s="26" t="s">
        <v>0</v>
      </c>
      <c r="G78" s="27" t="s">
        <v>1</v>
      </c>
      <c r="H78" s="26" t="s">
        <v>120</v>
      </c>
      <c r="I78" s="27" t="s">
        <v>121</v>
      </c>
      <c r="J78" s="28" t="s">
        <v>2</v>
      </c>
      <c r="K78" s="28" t="s">
        <v>3</v>
      </c>
      <c r="L78" s="28" t="s">
        <v>4</v>
      </c>
      <c r="M78" s="28" t="s">
        <v>60</v>
      </c>
      <c r="N78" s="29"/>
      <c r="O78" s="29"/>
      <c r="P78" s="25" t="s">
        <v>107</v>
      </c>
      <c r="Q78" s="28" t="s">
        <v>5</v>
      </c>
      <c r="R78" s="28" t="s">
        <v>6</v>
      </c>
      <c r="S78" s="28" t="s">
        <v>7</v>
      </c>
      <c r="T78" s="28" t="s">
        <v>8</v>
      </c>
      <c r="U78" s="30" t="s">
        <v>65</v>
      </c>
      <c r="V78" s="29"/>
      <c r="W78" s="29"/>
      <c r="X78" s="25" t="s">
        <v>107</v>
      </c>
      <c r="Y78" s="28" t="s">
        <v>9</v>
      </c>
      <c r="Z78" s="28" t="s">
        <v>10</v>
      </c>
      <c r="AA78" s="28" t="s">
        <v>11</v>
      </c>
      <c r="AB78" s="28" t="s">
        <v>12</v>
      </c>
      <c r="AC78" s="30" t="s">
        <v>61</v>
      </c>
    </row>
    <row r="79" spans="1:29" ht="12" x14ac:dyDescent="0.25">
      <c r="A79" s="153">
        <v>48</v>
      </c>
      <c r="B79" s="153">
        <v>12</v>
      </c>
      <c r="C79" s="153">
        <v>1</v>
      </c>
      <c r="D79" s="153">
        <v>46</v>
      </c>
      <c r="E79" s="31" t="s">
        <v>106</v>
      </c>
      <c r="F79" s="2">
        <v>2497.2016530301462</v>
      </c>
      <c r="G79" s="2">
        <v>3395.5186815695015</v>
      </c>
      <c r="H79" s="2">
        <v>0</v>
      </c>
      <c r="I79" s="2">
        <v>0</v>
      </c>
      <c r="J79" s="2">
        <v>0</v>
      </c>
      <c r="K79" s="2">
        <v>5002.5537822860233</v>
      </c>
      <c r="L79" s="2">
        <v>4631.929538552763</v>
      </c>
      <c r="M79" s="2">
        <v>15527.203655438432</v>
      </c>
      <c r="N79" s="32"/>
      <c r="O79" s="32"/>
      <c r="P79" s="31" t="s">
        <v>106</v>
      </c>
      <c r="Q79" s="2">
        <v>0</v>
      </c>
      <c r="R79" s="2">
        <v>251.07342071615443</v>
      </c>
      <c r="S79" s="2">
        <v>134.4173412861083</v>
      </c>
      <c r="T79" s="2">
        <v>0</v>
      </c>
      <c r="U79" s="33">
        <v>385.49076200226273</v>
      </c>
      <c r="V79" s="32"/>
      <c r="W79" s="32"/>
      <c r="X79" s="31" t="s">
        <v>106</v>
      </c>
      <c r="Y79" s="2">
        <v>0</v>
      </c>
      <c r="Z79" s="2">
        <v>0</v>
      </c>
      <c r="AA79" s="2">
        <v>364.96623981710417</v>
      </c>
      <c r="AB79" s="2">
        <v>0</v>
      </c>
      <c r="AC79" s="33">
        <v>364.96623981710417</v>
      </c>
    </row>
    <row r="80" spans="1:29" x14ac:dyDescent="0.2">
      <c r="A80" s="114">
        <v>11</v>
      </c>
      <c r="B80" s="114">
        <v>11</v>
      </c>
      <c r="C80" s="114">
        <v>2</v>
      </c>
      <c r="D80" s="114">
        <v>11</v>
      </c>
      <c r="E80" s="34" t="s">
        <v>14</v>
      </c>
      <c r="F80" s="35">
        <v>2497.2016530301462</v>
      </c>
      <c r="G80" s="35">
        <v>3395.5186815695015</v>
      </c>
      <c r="H80" s="35">
        <v>0</v>
      </c>
      <c r="I80" s="35">
        <v>0</v>
      </c>
      <c r="J80" s="35">
        <v>0</v>
      </c>
      <c r="K80" s="35">
        <v>5002.5537822860233</v>
      </c>
      <c r="L80" s="35">
        <v>4631.929538552763</v>
      </c>
      <c r="M80" s="35">
        <v>15527.203655438432</v>
      </c>
      <c r="N80" s="32"/>
      <c r="O80" s="32"/>
      <c r="P80" s="34" t="s">
        <v>14</v>
      </c>
      <c r="Q80" s="36">
        <v>0</v>
      </c>
      <c r="R80" s="35">
        <v>251.07342071615443</v>
      </c>
      <c r="S80" s="35">
        <v>134.4173412861083</v>
      </c>
      <c r="T80" s="35">
        <v>0</v>
      </c>
      <c r="U80" s="37">
        <v>385.49076200226273</v>
      </c>
      <c r="V80" s="32"/>
      <c r="W80" s="32"/>
      <c r="X80" s="34" t="s">
        <v>14</v>
      </c>
      <c r="Y80" s="36">
        <v>0</v>
      </c>
      <c r="Z80" s="35">
        <v>0</v>
      </c>
      <c r="AA80" s="35">
        <v>364.96623981710417</v>
      </c>
      <c r="AB80" s="35">
        <v>0</v>
      </c>
      <c r="AC80" s="37">
        <v>364.96623981710417</v>
      </c>
    </row>
    <row r="81" spans="1:29" ht="12" x14ac:dyDescent="0.25">
      <c r="A81" s="114">
        <v>60</v>
      </c>
      <c r="B81" s="114">
        <v>60</v>
      </c>
      <c r="C81" s="114">
        <v>3</v>
      </c>
      <c r="D81" s="114">
        <v>60</v>
      </c>
      <c r="E81" s="38"/>
      <c r="F81" s="3"/>
      <c r="G81" s="3"/>
      <c r="H81" s="3"/>
      <c r="I81" s="3"/>
      <c r="J81" s="3"/>
      <c r="K81" s="3"/>
      <c r="L81" s="3"/>
      <c r="M81" s="3"/>
      <c r="N81" s="39"/>
      <c r="O81" s="39"/>
      <c r="P81" s="38"/>
      <c r="Q81" s="40"/>
      <c r="R81" s="3"/>
      <c r="S81" s="3"/>
      <c r="T81" s="3"/>
      <c r="U81" s="16"/>
      <c r="V81" s="39"/>
      <c r="W81" s="39"/>
      <c r="X81" s="38"/>
      <c r="Y81" s="40"/>
      <c r="Z81" s="3"/>
      <c r="AA81" s="3"/>
      <c r="AB81" s="3"/>
      <c r="AC81" s="16"/>
    </row>
    <row r="82" spans="1:29" ht="12" x14ac:dyDescent="0.25">
      <c r="A82" s="153">
        <v>56</v>
      </c>
      <c r="B82" s="153">
        <v>48</v>
      </c>
      <c r="C82" s="153">
        <v>4</v>
      </c>
      <c r="D82" s="153">
        <v>47</v>
      </c>
      <c r="E82" s="41" t="s">
        <v>105</v>
      </c>
      <c r="F82" s="4">
        <v>10735.726018634155</v>
      </c>
      <c r="G82" s="5">
        <v>1572.0595564489172</v>
      </c>
      <c r="H82" s="6">
        <v>0</v>
      </c>
      <c r="I82" s="6">
        <v>9.7850779416000044</v>
      </c>
      <c r="J82" s="6">
        <v>0</v>
      </c>
      <c r="K82" s="5">
        <v>47271.710162563475</v>
      </c>
      <c r="L82" s="5">
        <v>13097.133700726277</v>
      </c>
      <c r="M82" s="5">
        <v>72686.414516314428</v>
      </c>
      <c r="N82" s="32"/>
      <c r="O82" s="32"/>
      <c r="P82" s="41" t="s">
        <v>105</v>
      </c>
      <c r="Q82" s="42">
        <v>0</v>
      </c>
      <c r="R82" s="5">
        <v>2295.5337695885023</v>
      </c>
      <c r="S82" s="5">
        <v>4075.3847791003332</v>
      </c>
      <c r="T82" s="5">
        <v>0</v>
      </c>
      <c r="U82" s="17">
        <v>6370.9185486888355</v>
      </c>
      <c r="V82" s="32"/>
      <c r="W82" s="32"/>
      <c r="X82" s="41" t="s">
        <v>105</v>
      </c>
      <c r="Y82" s="42">
        <v>0</v>
      </c>
      <c r="Z82" s="5">
        <v>241.58133685440001</v>
      </c>
      <c r="AA82" s="5">
        <v>3735.1820084159699</v>
      </c>
      <c r="AB82" s="5">
        <v>0</v>
      </c>
      <c r="AC82" s="17">
        <v>3976.7633452703699</v>
      </c>
    </row>
    <row r="83" spans="1:29" x14ac:dyDescent="0.2">
      <c r="A83" s="114">
        <v>7</v>
      </c>
      <c r="B83" s="114">
        <v>45</v>
      </c>
      <c r="C83" s="114">
        <v>5</v>
      </c>
      <c r="D83" s="114">
        <v>7</v>
      </c>
      <c r="E83" s="34" t="s">
        <v>15</v>
      </c>
      <c r="F83" s="19">
        <v>2564.5193129291015</v>
      </c>
      <c r="G83" s="35">
        <v>622.30475731197339</v>
      </c>
      <c r="H83" s="43">
        <v>0</v>
      </c>
      <c r="I83" s="43">
        <v>9.7850779416000044</v>
      </c>
      <c r="J83" s="43">
        <v>0</v>
      </c>
      <c r="K83" s="35">
        <v>12136.261713549975</v>
      </c>
      <c r="L83" s="35">
        <v>7863.973087399977</v>
      </c>
      <c r="M83" s="35">
        <v>23196.843949132628</v>
      </c>
      <c r="N83" s="32"/>
      <c r="O83" s="32"/>
      <c r="P83" s="34" t="s">
        <v>15</v>
      </c>
      <c r="Q83" s="36">
        <v>0</v>
      </c>
      <c r="R83" s="35">
        <v>2229.3169525494227</v>
      </c>
      <c r="S83" s="35">
        <v>3463.8198237399251</v>
      </c>
      <c r="T83" s="35">
        <v>0</v>
      </c>
      <c r="U83" s="44">
        <v>5693.1367762893478</v>
      </c>
      <c r="V83" s="32"/>
      <c r="W83" s="32"/>
      <c r="X83" s="34" t="s">
        <v>15</v>
      </c>
      <c r="Y83" s="36">
        <v>0</v>
      </c>
      <c r="Z83" s="35">
        <v>0</v>
      </c>
      <c r="AA83" s="35">
        <v>3082.9461894371257</v>
      </c>
      <c r="AB83" s="35">
        <v>0</v>
      </c>
      <c r="AC83" s="44">
        <v>3082.9461894371257</v>
      </c>
    </row>
    <row r="84" spans="1:29" x14ac:dyDescent="0.2">
      <c r="A84" s="114">
        <v>18</v>
      </c>
      <c r="B84" s="114">
        <v>46</v>
      </c>
      <c r="C84" s="114">
        <v>6</v>
      </c>
      <c r="D84" s="114">
        <v>18</v>
      </c>
      <c r="E84" s="34" t="s">
        <v>16</v>
      </c>
      <c r="F84" s="19">
        <v>3809.4911698055821</v>
      </c>
      <c r="G84" s="35">
        <v>922.21953958880374</v>
      </c>
      <c r="H84" s="43">
        <v>0</v>
      </c>
      <c r="I84" s="43">
        <v>0</v>
      </c>
      <c r="J84" s="43">
        <v>0</v>
      </c>
      <c r="K84" s="35">
        <v>21585.33766142479</v>
      </c>
      <c r="L84" s="35">
        <v>1998.7989701258123</v>
      </c>
      <c r="M84" s="35">
        <v>28315.847340944987</v>
      </c>
      <c r="N84" s="32"/>
      <c r="O84" s="32"/>
      <c r="P84" s="34" t="s">
        <v>16</v>
      </c>
      <c r="Q84" s="36">
        <v>0</v>
      </c>
      <c r="R84" s="35">
        <v>42.780915751479988</v>
      </c>
      <c r="S84" s="35">
        <v>611.56495536040813</v>
      </c>
      <c r="T84" s="35">
        <v>0</v>
      </c>
      <c r="U84" s="44">
        <v>654.34587111188807</v>
      </c>
      <c r="V84" s="32"/>
      <c r="W84" s="32"/>
      <c r="X84" s="34" t="s">
        <v>16</v>
      </c>
      <c r="Y84" s="36">
        <v>0</v>
      </c>
      <c r="Z84" s="35">
        <v>0</v>
      </c>
      <c r="AA84" s="35">
        <v>476.41344539298399</v>
      </c>
      <c r="AB84" s="35">
        <v>0</v>
      </c>
      <c r="AC84" s="44">
        <v>476.41344539298399</v>
      </c>
    </row>
    <row r="85" spans="1:29" x14ac:dyDescent="0.2">
      <c r="A85" s="114">
        <v>37</v>
      </c>
      <c r="B85" s="114">
        <v>47</v>
      </c>
      <c r="C85" s="114">
        <v>7</v>
      </c>
      <c r="D85" s="114">
        <v>37</v>
      </c>
      <c r="E85" s="34" t="s">
        <v>17</v>
      </c>
      <c r="F85" s="19">
        <v>4361.7155358994714</v>
      </c>
      <c r="G85" s="35">
        <v>27.535259548140004</v>
      </c>
      <c r="H85" s="43">
        <v>0</v>
      </c>
      <c r="I85" s="43">
        <v>0</v>
      </c>
      <c r="J85" s="43">
        <v>0</v>
      </c>
      <c r="K85" s="35">
        <v>13550.110787588712</v>
      </c>
      <c r="L85" s="35">
        <v>3234.3616432004869</v>
      </c>
      <c r="M85" s="35">
        <v>21173.723226236809</v>
      </c>
      <c r="N85" s="32"/>
      <c r="O85" s="32"/>
      <c r="P85" s="34" t="s">
        <v>17</v>
      </c>
      <c r="Q85" s="36">
        <v>0</v>
      </c>
      <c r="R85" s="35">
        <v>23.435901287600004</v>
      </c>
      <c r="S85" s="35">
        <v>0</v>
      </c>
      <c r="T85" s="35">
        <v>0</v>
      </c>
      <c r="U85" s="44">
        <v>23.435901287600004</v>
      </c>
      <c r="V85" s="32"/>
      <c r="W85" s="32"/>
      <c r="X85" s="34" t="s">
        <v>17</v>
      </c>
      <c r="Y85" s="36">
        <v>0</v>
      </c>
      <c r="Z85" s="35">
        <v>241.58133685440001</v>
      </c>
      <c r="AA85" s="35">
        <v>175.82237358585999</v>
      </c>
      <c r="AB85" s="35">
        <v>0</v>
      </c>
      <c r="AC85" s="44">
        <v>417.40371044026</v>
      </c>
    </row>
    <row r="86" spans="1:29" ht="12" x14ac:dyDescent="0.25">
      <c r="A86" s="114">
        <v>61</v>
      </c>
      <c r="B86" s="114">
        <v>61</v>
      </c>
      <c r="C86" s="114">
        <v>8</v>
      </c>
      <c r="D86" s="114">
        <v>61</v>
      </c>
      <c r="E86" s="38"/>
      <c r="F86" s="7"/>
      <c r="G86" s="35"/>
      <c r="H86" s="43"/>
      <c r="I86" s="43"/>
      <c r="J86" s="8"/>
      <c r="K86" s="3"/>
      <c r="L86" s="3"/>
      <c r="M86" s="3"/>
      <c r="N86" s="39"/>
      <c r="O86" s="39"/>
      <c r="P86" s="38"/>
      <c r="Q86" s="40"/>
      <c r="R86" s="3"/>
      <c r="S86" s="3"/>
      <c r="T86" s="3"/>
      <c r="U86" s="45"/>
      <c r="V86" s="39"/>
      <c r="W86" s="39"/>
      <c r="X86" s="38"/>
      <c r="Y86" s="40"/>
      <c r="Z86" s="3"/>
      <c r="AA86" s="3"/>
      <c r="AB86" s="3"/>
      <c r="AC86" s="45"/>
    </row>
    <row r="87" spans="1:29" ht="12" x14ac:dyDescent="0.25">
      <c r="A87" s="153">
        <v>50</v>
      </c>
      <c r="B87" s="153">
        <v>20</v>
      </c>
      <c r="C87" s="153">
        <v>9</v>
      </c>
      <c r="D87" s="153">
        <v>48</v>
      </c>
      <c r="E87" s="41" t="s">
        <v>104</v>
      </c>
      <c r="F87" s="4">
        <v>44970.404818077019</v>
      </c>
      <c r="G87" s="5">
        <v>1556.974881376043</v>
      </c>
      <c r="H87" s="6">
        <v>0</v>
      </c>
      <c r="I87" s="6">
        <v>0</v>
      </c>
      <c r="J87" s="6">
        <v>0</v>
      </c>
      <c r="K87" s="5">
        <v>182477.16919341491</v>
      </c>
      <c r="L87" s="5">
        <v>2594.5950362426838</v>
      </c>
      <c r="M87" s="5">
        <v>231599.14392911067</v>
      </c>
      <c r="N87" s="32"/>
      <c r="O87" s="32"/>
      <c r="P87" s="41" t="s">
        <v>104</v>
      </c>
      <c r="Q87" s="42">
        <v>421.0746859921037</v>
      </c>
      <c r="R87" s="5">
        <v>4697.8795923631815</v>
      </c>
      <c r="S87" s="5">
        <v>889.49876762339795</v>
      </c>
      <c r="T87" s="5">
        <v>0</v>
      </c>
      <c r="U87" s="17">
        <v>6008.4530459786829</v>
      </c>
      <c r="V87" s="32"/>
      <c r="W87" s="32"/>
      <c r="X87" s="41" t="s">
        <v>104</v>
      </c>
      <c r="Y87" s="42">
        <v>0</v>
      </c>
      <c r="Z87" s="5">
        <v>0</v>
      </c>
      <c r="AA87" s="5">
        <v>2839.3025600786204</v>
      </c>
      <c r="AB87" s="5">
        <v>91.539486833050759</v>
      </c>
      <c r="AC87" s="17">
        <v>2930.8420469116713</v>
      </c>
    </row>
    <row r="88" spans="1:29" x14ac:dyDescent="0.2">
      <c r="A88" s="114">
        <v>1</v>
      </c>
      <c r="B88" s="114">
        <v>17</v>
      </c>
      <c r="C88" s="114">
        <v>10</v>
      </c>
      <c r="D88" s="114">
        <v>1</v>
      </c>
      <c r="E88" s="34" t="s">
        <v>18</v>
      </c>
      <c r="F88" s="19">
        <v>10231.884916430141</v>
      </c>
      <c r="G88" s="35">
        <v>455.27207834256734</v>
      </c>
      <c r="H88" s="43">
        <v>0</v>
      </c>
      <c r="I88" s="43">
        <v>0</v>
      </c>
      <c r="J88" s="43">
        <v>0</v>
      </c>
      <c r="K88" s="35">
        <v>47992.42400804237</v>
      </c>
      <c r="L88" s="35">
        <v>192.35788884007204</v>
      </c>
      <c r="M88" s="35">
        <v>58871.938891655147</v>
      </c>
      <c r="N88" s="32"/>
      <c r="O88" s="32"/>
      <c r="P88" s="34" t="s">
        <v>18</v>
      </c>
      <c r="Q88" s="36">
        <v>415.53074726286002</v>
      </c>
      <c r="R88" s="35">
        <v>1508.3533956280419</v>
      </c>
      <c r="S88" s="35">
        <v>203.02694581485608</v>
      </c>
      <c r="T88" s="35">
        <v>0</v>
      </c>
      <c r="U88" s="44">
        <v>2126.9110887057577</v>
      </c>
      <c r="V88" s="32"/>
      <c r="W88" s="32"/>
      <c r="X88" s="34" t="s">
        <v>18</v>
      </c>
      <c r="Y88" s="36">
        <v>0</v>
      </c>
      <c r="Z88" s="35">
        <v>0</v>
      </c>
      <c r="AA88" s="35">
        <v>501.39196252206381</v>
      </c>
      <c r="AB88" s="35">
        <v>0</v>
      </c>
      <c r="AC88" s="44">
        <v>501.39196252206381</v>
      </c>
    </row>
    <row r="89" spans="1:29" x14ac:dyDescent="0.2">
      <c r="A89" s="114">
        <v>17</v>
      </c>
      <c r="B89" s="114">
        <v>18</v>
      </c>
      <c r="C89" s="114">
        <v>11</v>
      </c>
      <c r="D89" s="114">
        <v>17</v>
      </c>
      <c r="E89" s="34" t="s">
        <v>19</v>
      </c>
      <c r="F89" s="19">
        <v>14696.011881889139</v>
      </c>
      <c r="G89" s="35">
        <v>343.358715681072</v>
      </c>
      <c r="H89" s="43">
        <v>0</v>
      </c>
      <c r="I89" s="43">
        <v>0</v>
      </c>
      <c r="J89" s="43">
        <v>0</v>
      </c>
      <c r="K89" s="35">
        <v>36527.787363115247</v>
      </c>
      <c r="L89" s="35">
        <v>1048.4129318935993</v>
      </c>
      <c r="M89" s="35">
        <v>52615.570892579053</v>
      </c>
      <c r="N89" s="32"/>
      <c r="O89" s="32"/>
      <c r="P89" s="34" t="s">
        <v>19</v>
      </c>
      <c r="Q89" s="36">
        <v>0</v>
      </c>
      <c r="R89" s="35">
        <v>343.58887745135485</v>
      </c>
      <c r="S89" s="35">
        <v>163.58958806332799</v>
      </c>
      <c r="T89" s="35">
        <v>0</v>
      </c>
      <c r="U89" s="44">
        <v>507.17846551468284</v>
      </c>
      <c r="V89" s="32"/>
      <c r="W89" s="32"/>
      <c r="X89" s="34" t="s">
        <v>19</v>
      </c>
      <c r="Y89" s="36">
        <v>0</v>
      </c>
      <c r="Z89" s="35">
        <v>0</v>
      </c>
      <c r="AA89" s="35">
        <v>282.67365892554727</v>
      </c>
      <c r="AB89" s="35">
        <v>0</v>
      </c>
      <c r="AC89" s="44">
        <v>282.67365892554727</v>
      </c>
    </row>
    <row r="90" spans="1:29" x14ac:dyDescent="0.2">
      <c r="A90" s="114">
        <v>23</v>
      </c>
      <c r="B90" s="114">
        <v>19</v>
      </c>
      <c r="C90" s="114">
        <v>12</v>
      </c>
      <c r="D90" s="114">
        <v>23</v>
      </c>
      <c r="E90" s="34" t="s">
        <v>20</v>
      </c>
      <c r="F90" s="19">
        <v>20042.508019757741</v>
      </c>
      <c r="G90" s="35">
        <v>758.34408735240379</v>
      </c>
      <c r="H90" s="43">
        <v>0</v>
      </c>
      <c r="I90" s="43">
        <v>0</v>
      </c>
      <c r="J90" s="43">
        <v>0</v>
      </c>
      <c r="K90" s="35">
        <v>97956.957822257289</v>
      </c>
      <c r="L90" s="35">
        <v>1353.8242155090127</v>
      </c>
      <c r="M90" s="35">
        <v>120111.63414487644</v>
      </c>
      <c r="N90" s="32"/>
      <c r="O90" s="32"/>
      <c r="P90" s="34" t="s">
        <v>20</v>
      </c>
      <c r="Q90" s="36">
        <v>5.5439387292437061</v>
      </c>
      <c r="R90" s="35">
        <v>2845.9373192837847</v>
      </c>
      <c r="S90" s="35">
        <v>522.88223374521385</v>
      </c>
      <c r="T90" s="35">
        <v>0</v>
      </c>
      <c r="U90" s="44">
        <v>3374.3634917582422</v>
      </c>
      <c r="V90" s="32"/>
      <c r="W90" s="32"/>
      <c r="X90" s="34" t="s">
        <v>20</v>
      </c>
      <c r="Y90" s="36">
        <v>0</v>
      </c>
      <c r="Z90" s="35">
        <v>0</v>
      </c>
      <c r="AA90" s="35">
        <v>2055.2369386310093</v>
      </c>
      <c r="AB90" s="35">
        <v>91.539486833050759</v>
      </c>
      <c r="AC90" s="44">
        <v>2146.7764254640601</v>
      </c>
    </row>
    <row r="91" spans="1:29" ht="12" x14ac:dyDescent="0.25">
      <c r="A91" s="114">
        <v>62</v>
      </c>
      <c r="B91" s="114">
        <v>62</v>
      </c>
      <c r="C91" s="114">
        <v>13</v>
      </c>
      <c r="D91" s="114">
        <v>62</v>
      </c>
      <c r="E91" s="38"/>
      <c r="F91" s="7"/>
      <c r="G91" s="3"/>
      <c r="H91" s="8"/>
      <c r="I91" s="8"/>
      <c r="J91" s="8"/>
      <c r="K91" s="3"/>
      <c r="L91" s="3"/>
      <c r="M91" s="3"/>
      <c r="N91" s="39"/>
      <c r="O91" s="39"/>
      <c r="P91" s="38"/>
      <c r="Q91" s="40"/>
      <c r="R91" s="3"/>
      <c r="S91" s="3"/>
      <c r="T91" s="3"/>
      <c r="U91" s="45"/>
      <c r="V91" s="39"/>
      <c r="W91" s="39"/>
      <c r="X91" s="38"/>
      <c r="Y91" s="40"/>
      <c r="Z91" s="3"/>
      <c r="AA91" s="3"/>
      <c r="AB91" s="3"/>
      <c r="AC91" s="45"/>
    </row>
    <row r="92" spans="1:29" ht="12" x14ac:dyDescent="0.25">
      <c r="A92" s="153">
        <v>51</v>
      </c>
      <c r="B92" s="153">
        <v>25</v>
      </c>
      <c r="C92" s="153">
        <v>14</v>
      </c>
      <c r="D92" s="153">
        <v>49</v>
      </c>
      <c r="E92" s="31" t="s">
        <v>103</v>
      </c>
      <c r="F92" s="9">
        <v>34731.375303660017</v>
      </c>
      <c r="G92" s="2">
        <v>3558.1342372733566</v>
      </c>
      <c r="H92" s="10">
        <v>21.710421635760003</v>
      </c>
      <c r="I92" s="10">
        <v>0</v>
      </c>
      <c r="J92" s="10">
        <v>0</v>
      </c>
      <c r="K92" s="2">
        <v>96344.424483870083</v>
      </c>
      <c r="L92" s="2">
        <v>15008.971756448409</v>
      </c>
      <c r="M92" s="2">
        <v>149664.61620288764</v>
      </c>
      <c r="N92" s="32"/>
      <c r="O92" s="32"/>
      <c r="P92" s="31" t="s">
        <v>103</v>
      </c>
      <c r="Q92" s="46">
        <v>1051.44921953418</v>
      </c>
      <c r="R92" s="2">
        <v>21671.36695326848</v>
      </c>
      <c r="S92" s="2">
        <v>2329.1210073616376</v>
      </c>
      <c r="T92" s="2">
        <v>273.1154627790159</v>
      </c>
      <c r="U92" s="47">
        <v>25325.052642943316</v>
      </c>
      <c r="V92" s="32"/>
      <c r="W92" s="32"/>
      <c r="X92" s="31" t="s">
        <v>103</v>
      </c>
      <c r="Y92" s="46">
        <v>68.976506943908561</v>
      </c>
      <c r="Z92" s="2">
        <v>0</v>
      </c>
      <c r="AA92" s="2">
        <v>3709.89286240516</v>
      </c>
      <c r="AB92" s="2">
        <v>768.31205783280348</v>
      </c>
      <c r="AC92" s="47">
        <v>4547.1814271818721</v>
      </c>
    </row>
    <row r="93" spans="1:29" x14ac:dyDescent="0.2">
      <c r="A93" s="114">
        <v>5</v>
      </c>
      <c r="B93" s="114">
        <v>21</v>
      </c>
      <c r="C93" s="114">
        <v>15</v>
      </c>
      <c r="D93" s="114">
        <v>5</v>
      </c>
      <c r="E93" s="34" t="s">
        <v>21</v>
      </c>
      <c r="F93" s="19">
        <v>8581.4653024433865</v>
      </c>
      <c r="G93" s="35">
        <v>413.46016708812147</v>
      </c>
      <c r="H93" s="43">
        <v>0</v>
      </c>
      <c r="I93" s="43">
        <v>0</v>
      </c>
      <c r="J93" s="43">
        <v>0</v>
      </c>
      <c r="K93" s="35">
        <v>51346.216226808683</v>
      </c>
      <c r="L93" s="35">
        <v>13156.118772443187</v>
      </c>
      <c r="M93" s="35">
        <v>73497.260468783381</v>
      </c>
      <c r="N93" s="32"/>
      <c r="O93" s="32"/>
      <c r="P93" s="34" t="s">
        <v>21</v>
      </c>
      <c r="Q93" s="36">
        <v>0</v>
      </c>
      <c r="R93" s="35">
        <v>4747.990421456524</v>
      </c>
      <c r="S93" s="35">
        <v>884.53452779389011</v>
      </c>
      <c r="T93" s="35">
        <v>1.5510828521671576</v>
      </c>
      <c r="U93" s="44">
        <v>5634.0760321025818</v>
      </c>
      <c r="V93" s="32"/>
      <c r="W93" s="32"/>
      <c r="X93" s="34" t="s">
        <v>21</v>
      </c>
      <c r="Y93" s="36">
        <v>0</v>
      </c>
      <c r="Z93" s="35">
        <v>0</v>
      </c>
      <c r="AA93" s="35">
        <v>2475.2643571391618</v>
      </c>
      <c r="AB93" s="35">
        <v>508.9812190482894</v>
      </c>
      <c r="AC93" s="44">
        <v>2984.2455761874512</v>
      </c>
    </row>
    <row r="94" spans="1:29" x14ac:dyDescent="0.2">
      <c r="A94" s="114">
        <v>22</v>
      </c>
      <c r="B94" s="114">
        <v>22</v>
      </c>
      <c r="C94" s="114">
        <v>16</v>
      </c>
      <c r="D94" s="114">
        <v>22</v>
      </c>
      <c r="E94" s="34" t="s">
        <v>22</v>
      </c>
      <c r="F94" s="19">
        <v>23469.647246878583</v>
      </c>
      <c r="G94" s="35">
        <v>2013.3669125974152</v>
      </c>
      <c r="H94" s="43">
        <v>0</v>
      </c>
      <c r="I94" s="43">
        <v>0</v>
      </c>
      <c r="J94" s="43">
        <v>0</v>
      </c>
      <c r="K94" s="35">
        <v>38094.591963372077</v>
      </c>
      <c r="L94" s="35">
        <v>1312.4695280922228</v>
      </c>
      <c r="M94" s="35">
        <v>64890.0756509403</v>
      </c>
      <c r="N94" s="32"/>
      <c r="O94" s="32"/>
      <c r="P94" s="34" t="s">
        <v>22</v>
      </c>
      <c r="Q94" s="36">
        <v>0</v>
      </c>
      <c r="R94" s="35">
        <v>8843.9608799641283</v>
      </c>
      <c r="S94" s="35">
        <v>155.87846120928003</v>
      </c>
      <c r="T94" s="35">
        <v>0</v>
      </c>
      <c r="U94" s="44">
        <v>8999.8393411734087</v>
      </c>
      <c r="V94" s="32"/>
      <c r="W94" s="32"/>
      <c r="X94" s="34" t="s">
        <v>22</v>
      </c>
      <c r="Y94" s="36">
        <v>0</v>
      </c>
      <c r="Z94" s="35">
        <v>0</v>
      </c>
      <c r="AA94" s="35">
        <v>585.55930119258801</v>
      </c>
      <c r="AB94" s="35">
        <v>126.17574471632197</v>
      </c>
      <c r="AC94" s="44">
        <v>711.73504590891002</v>
      </c>
    </row>
    <row r="95" spans="1:29" x14ac:dyDescent="0.2">
      <c r="A95" s="114">
        <v>25</v>
      </c>
      <c r="B95" s="114">
        <v>23</v>
      </c>
      <c r="C95" s="114">
        <v>17</v>
      </c>
      <c r="D95" s="114">
        <v>25</v>
      </c>
      <c r="E95" s="34" t="s">
        <v>23</v>
      </c>
      <c r="F95" s="19">
        <v>1807.3432777977753</v>
      </c>
      <c r="G95" s="35">
        <v>575.08419728443585</v>
      </c>
      <c r="H95" s="43">
        <v>0</v>
      </c>
      <c r="I95" s="43">
        <v>0</v>
      </c>
      <c r="J95" s="43">
        <v>0</v>
      </c>
      <c r="K95" s="35">
        <v>2696.5650017785206</v>
      </c>
      <c r="L95" s="35">
        <v>319.7431925936001</v>
      </c>
      <c r="M95" s="35">
        <v>5398.7356694543314</v>
      </c>
      <c r="N95" s="32"/>
      <c r="O95" s="32"/>
      <c r="P95" s="34" t="s">
        <v>23</v>
      </c>
      <c r="Q95" s="36">
        <v>0</v>
      </c>
      <c r="R95" s="35">
        <v>7507.2546770392637</v>
      </c>
      <c r="S95" s="35">
        <v>330.20024706966399</v>
      </c>
      <c r="T95" s="35">
        <v>30.524075094479997</v>
      </c>
      <c r="U95" s="44">
        <v>7867.9789992034084</v>
      </c>
      <c r="V95" s="32"/>
      <c r="W95" s="32"/>
      <c r="X95" s="34" t="s">
        <v>23</v>
      </c>
      <c r="Y95" s="36">
        <v>68.976506943908561</v>
      </c>
      <c r="Z95" s="35">
        <v>0</v>
      </c>
      <c r="AA95" s="35">
        <v>180.46211632650881</v>
      </c>
      <c r="AB95" s="35">
        <v>0</v>
      </c>
      <c r="AC95" s="44">
        <v>249.43862327041737</v>
      </c>
    </row>
    <row r="96" spans="1:29" x14ac:dyDescent="0.2">
      <c r="A96" s="114">
        <v>44</v>
      </c>
      <c r="B96" s="114">
        <v>24</v>
      </c>
      <c r="C96" s="114">
        <v>18</v>
      </c>
      <c r="D96" s="114">
        <v>44</v>
      </c>
      <c r="E96" s="34" t="s">
        <v>24</v>
      </c>
      <c r="F96" s="19">
        <v>872.91947654027217</v>
      </c>
      <c r="G96" s="35">
        <v>556.22296030338373</v>
      </c>
      <c r="H96" s="43">
        <v>21.710421635760003</v>
      </c>
      <c r="I96" s="43">
        <v>0</v>
      </c>
      <c r="J96" s="43">
        <v>0</v>
      </c>
      <c r="K96" s="35">
        <v>4207.051291910805</v>
      </c>
      <c r="L96" s="35">
        <v>220.64026331939999</v>
      </c>
      <c r="M96" s="35">
        <v>5878.544413709621</v>
      </c>
      <c r="N96" s="32"/>
      <c r="O96" s="32"/>
      <c r="P96" s="34" t="s">
        <v>24</v>
      </c>
      <c r="Q96" s="36">
        <v>1051.44921953418</v>
      </c>
      <c r="R96" s="35">
        <v>572.16097480856195</v>
      </c>
      <c r="S96" s="35">
        <v>958.5077712888035</v>
      </c>
      <c r="T96" s="35">
        <v>241.04030483236875</v>
      </c>
      <c r="U96" s="44">
        <v>2823.1582704639141</v>
      </c>
      <c r="V96" s="32"/>
      <c r="W96" s="32"/>
      <c r="X96" s="34" t="s">
        <v>24</v>
      </c>
      <c r="Y96" s="36">
        <v>0</v>
      </c>
      <c r="Z96" s="35">
        <v>0</v>
      </c>
      <c r="AA96" s="35">
        <v>468.60708774690158</v>
      </c>
      <c r="AB96" s="35">
        <v>133.15509406819203</v>
      </c>
      <c r="AC96" s="44">
        <v>601.76218181509364</v>
      </c>
    </row>
    <row r="97" spans="1:29" ht="12" x14ac:dyDescent="0.25">
      <c r="A97" s="114">
        <v>63</v>
      </c>
      <c r="B97" s="114">
        <v>63</v>
      </c>
      <c r="C97" s="114">
        <v>19</v>
      </c>
      <c r="D97" s="114">
        <v>63</v>
      </c>
      <c r="E97" s="31"/>
      <c r="F97" s="11"/>
      <c r="G97" s="12"/>
      <c r="H97" s="13"/>
      <c r="I97" s="13"/>
      <c r="J97" s="13"/>
      <c r="K97" s="12"/>
      <c r="L97" s="12"/>
      <c r="M97" s="12"/>
      <c r="N97" s="39"/>
      <c r="O97" s="39"/>
      <c r="P97" s="31"/>
      <c r="Q97" s="48"/>
      <c r="R97" s="12"/>
      <c r="S97" s="12"/>
      <c r="T97" s="12"/>
      <c r="U97" s="49"/>
      <c r="V97" s="39"/>
      <c r="W97" s="39"/>
      <c r="X97" s="31"/>
      <c r="Y97" s="48"/>
      <c r="Z97" s="12"/>
      <c r="AA97" s="12"/>
      <c r="AB97" s="12"/>
      <c r="AC97" s="49"/>
    </row>
    <row r="98" spans="1:29" ht="12" x14ac:dyDescent="0.25">
      <c r="A98" s="153">
        <v>52</v>
      </c>
      <c r="B98" s="153">
        <v>29</v>
      </c>
      <c r="C98" s="153">
        <v>20</v>
      </c>
      <c r="D98" s="153">
        <v>50</v>
      </c>
      <c r="E98" s="41" t="s">
        <v>102</v>
      </c>
      <c r="F98" s="4">
        <v>5132.168900229768</v>
      </c>
      <c r="G98" s="5">
        <v>10267.390534873462</v>
      </c>
      <c r="H98" s="6">
        <v>694.92144558210384</v>
      </c>
      <c r="I98" s="6">
        <v>167.05654235112402</v>
      </c>
      <c r="J98" s="6">
        <v>0</v>
      </c>
      <c r="K98" s="5">
        <v>5592.5110453292828</v>
      </c>
      <c r="L98" s="5">
        <v>13439.98272080401</v>
      </c>
      <c r="M98" s="5">
        <v>35294.031189169749</v>
      </c>
      <c r="N98" s="32"/>
      <c r="O98" s="32"/>
      <c r="P98" s="41" t="s">
        <v>102</v>
      </c>
      <c r="Q98" s="42">
        <v>1946.0640381718238</v>
      </c>
      <c r="R98" s="5">
        <v>16538.272867679334</v>
      </c>
      <c r="S98" s="5">
        <v>1674.8109060557113</v>
      </c>
      <c r="T98" s="5">
        <v>1840.1590356040467</v>
      </c>
      <c r="U98" s="17">
        <v>21999.306847510914</v>
      </c>
      <c r="V98" s="32"/>
      <c r="W98" s="32"/>
      <c r="X98" s="41" t="s">
        <v>102</v>
      </c>
      <c r="Y98" s="42">
        <v>103.08572688003326</v>
      </c>
      <c r="Z98" s="5">
        <v>71.034968042808018</v>
      </c>
      <c r="AA98" s="5">
        <v>2846.1600732444031</v>
      </c>
      <c r="AB98" s="5">
        <v>331.69912467128529</v>
      </c>
      <c r="AC98" s="17">
        <v>3351.9798928385298</v>
      </c>
    </row>
    <row r="99" spans="1:29" x14ac:dyDescent="0.2">
      <c r="A99" s="114">
        <v>2</v>
      </c>
      <c r="B99" s="114">
        <v>26</v>
      </c>
      <c r="C99" s="114">
        <v>21</v>
      </c>
      <c r="D99" s="114">
        <v>2</v>
      </c>
      <c r="E99" s="34" t="s">
        <v>25</v>
      </c>
      <c r="F99" s="19">
        <v>1241.9717323512089</v>
      </c>
      <c r="G99" s="35">
        <v>1610.2975021222187</v>
      </c>
      <c r="H99" s="43">
        <v>0</v>
      </c>
      <c r="I99" s="43">
        <v>0</v>
      </c>
      <c r="J99" s="43">
        <v>0</v>
      </c>
      <c r="K99" s="35">
        <v>4806.0308573203865</v>
      </c>
      <c r="L99" s="35">
        <v>10221.081992405019</v>
      </c>
      <c r="M99" s="35">
        <v>17879.382084198834</v>
      </c>
      <c r="N99" s="32"/>
      <c r="O99" s="32"/>
      <c r="P99" s="34" t="s">
        <v>25</v>
      </c>
      <c r="Q99" s="36">
        <v>0</v>
      </c>
      <c r="R99" s="35">
        <v>2781.3466189438727</v>
      </c>
      <c r="S99" s="35">
        <v>1444.6132535550191</v>
      </c>
      <c r="T99" s="35">
        <v>0</v>
      </c>
      <c r="U99" s="44">
        <v>4225.9598724988919</v>
      </c>
      <c r="V99" s="32"/>
      <c r="W99" s="32"/>
      <c r="X99" s="34" t="s">
        <v>25</v>
      </c>
      <c r="Y99" s="36">
        <v>0</v>
      </c>
      <c r="Z99" s="35">
        <v>0</v>
      </c>
      <c r="AA99" s="35">
        <v>954.05889708699476</v>
      </c>
      <c r="AB99" s="35">
        <v>74.794827062907345</v>
      </c>
      <c r="AC99" s="44">
        <v>1028.8537241499021</v>
      </c>
    </row>
    <row r="100" spans="1:29" x14ac:dyDescent="0.2">
      <c r="A100" s="114">
        <v>16</v>
      </c>
      <c r="B100" s="114">
        <v>27</v>
      </c>
      <c r="C100" s="114">
        <v>22</v>
      </c>
      <c r="D100" s="114">
        <v>16</v>
      </c>
      <c r="E100" s="34" t="s">
        <v>26</v>
      </c>
      <c r="F100" s="19">
        <v>1374.583923050594</v>
      </c>
      <c r="G100" s="35">
        <v>2767.6891648952796</v>
      </c>
      <c r="H100" s="43">
        <v>113.99799443370399</v>
      </c>
      <c r="I100" s="43">
        <v>0.57968027894399965</v>
      </c>
      <c r="J100" s="43">
        <v>0</v>
      </c>
      <c r="K100" s="35">
        <v>157.95672304140828</v>
      </c>
      <c r="L100" s="35">
        <v>1331.9909343868137</v>
      </c>
      <c r="M100" s="35">
        <v>5746.798420086744</v>
      </c>
      <c r="N100" s="32"/>
      <c r="O100" s="32"/>
      <c r="P100" s="34" t="s">
        <v>26</v>
      </c>
      <c r="Q100" s="36">
        <v>0</v>
      </c>
      <c r="R100" s="35">
        <v>6968.1134103318045</v>
      </c>
      <c r="S100" s="35">
        <v>32.584457020319995</v>
      </c>
      <c r="T100" s="35">
        <v>1810.3865684313266</v>
      </c>
      <c r="U100" s="44">
        <v>8811.0844357834503</v>
      </c>
      <c r="V100" s="32"/>
      <c r="W100" s="32"/>
      <c r="X100" s="34" t="s">
        <v>26</v>
      </c>
      <c r="Y100" s="36">
        <v>103.08572688003326</v>
      </c>
      <c r="Z100" s="35">
        <v>71.034968042808018</v>
      </c>
      <c r="AA100" s="35">
        <v>11.412132266879999</v>
      </c>
      <c r="AB100" s="35">
        <v>16.873910500049998</v>
      </c>
      <c r="AC100" s="44">
        <v>202.40673768977126</v>
      </c>
    </row>
    <row r="101" spans="1:29" x14ac:dyDescent="0.2">
      <c r="A101" s="114">
        <v>30</v>
      </c>
      <c r="B101" s="114">
        <v>28</v>
      </c>
      <c r="C101" s="114">
        <v>23</v>
      </c>
      <c r="D101" s="114">
        <v>30</v>
      </c>
      <c r="E101" s="34" t="s">
        <v>27</v>
      </c>
      <c r="F101" s="19">
        <v>2515.6132448279654</v>
      </c>
      <c r="G101" s="35">
        <v>5889.4038678559646</v>
      </c>
      <c r="H101" s="43">
        <v>580.92345114839986</v>
      </c>
      <c r="I101" s="43">
        <v>166.47686207218001</v>
      </c>
      <c r="J101" s="43">
        <v>0</v>
      </c>
      <c r="K101" s="35">
        <v>628.52346496748794</v>
      </c>
      <c r="L101" s="35">
        <v>1886.9097940121778</v>
      </c>
      <c r="M101" s="35">
        <v>11667.850684884175</v>
      </c>
      <c r="N101" s="32"/>
      <c r="O101" s="32"/>
      <c r="P101" s="34" t="s">
        <v>27</v>
      </c>
      <c r="Q101" s="36">
        <v>1946.0640381718238</v>
      </c>
      <c r="R101" s="35">
        <v>6788.8128384036554</v>
      </c>
      <c r="S101" s="35">
        <v>197.61319548037196</v>
      </c>
      <c r="T101" s="35">
        <v>29.772467172720006</v>
      </c>
      <c r="U101" s="44">
        <v>8962.2625392285699</v>
      </c>
      <c r="V101" s="32"/>
      <c r="W101" s="32"/>
      <c r="X101" s="34" t="s">
        <v>27</v>
      </c>
      <c r="Y101" s="36">
        <v>0</v>
      </c>
      <c r="Z101" s="35">
        <v>0</v>
      </c>
      <c r="AA101" s="35">
        <v>1880.6890438905282</v>
      </c>
      <c r="AB101" s="35">
        <v>240.03038710832797</v>
      </c>
      <c r="AC101" s="44">
        <v>2120.7194309988563</v>
      </c>
    </row>
    <row r="102" spans="1:29" ht="12" x14ac:dyDescent="0.25">
      <c r="A102" s="114">
        <v>64</v>
      </c>
      <c r="B102" s="114">
        <v>64</v>
      </c>
      <c r="C102" s="114">
        <v>24</v>
      </c>
      <c r="D102" s="114">
        <v>64</v>
      </c>
      <c r="E102" s="38"/>
      <c r="F102" s="7"/>
      <c r="G102" s="3"/>
      <c r="H102" s="8"/>
      <c r="I102" s="8"/>
      <c r="J102" s="8"/>
      <c r="K102" s="3"/>
      <c r="L102" s="3"/>
      <c r="M102" s="3"/>
      <c r="N102" s="39"/>
      <c r="O102" s="39"/>
      <c r="P102" s="38"/>
      <c r="Q102" s="40"/>
      <c r="R102" s="3"/>
      <c r="S102" s="3"/>
      <c r="T102" s="3"/>
      <c r="U102" s="45"/>
      <c r="V102" s="39"/>
      <c r="W102" s="39"/>
      <c r="X102" s="38"/>
      <c r="Y102" s="40"/>
      <c r="Z102" s="3"/>
      <c r="AA102" s="3"/>
      <c r="AB102" s="3"/>
      <c r="AC102" s="45"/>
    </row>
    <row r="103" spans="1:29" ht="12" x14ac:dyDescent="0.25">
      <c r="A103" s="153">
        <v>57</v>
      </c>
      <c r="B103" s="153">
        <v>53</v>
      </c>
      <c r="C103" s="153">
        <v>25</v>
      </c>
      <c r="D103" s="153">
        <v>51</v>
      </c>
      <c r="E103" s="41" t="s">
        <v>101</v>
      </c>
      <c r="F103" s="4">
        <v>106351.91544453673</v>
      </c>
      <c r="G103" s="5">
        <v>40.331649159982312</v>
      </c>
      <c r="H103" s="6">
        <v>0</v>
      </c>
      <c r="I103" s="6">
        <v>0</v>
      </c>
      <c r="J103" s="6">
        <v>0</v>
      </c>
      <c r="K103" s="5">
        <v>22410.4437795392</v>
      </c>
      <c r="L103" s="5">
        <v>0</v>
      </c>
      <c r="M103" s="5">
        <v>128802.69087323592</v>
      </c>
      <c r="N103" s="32"/>
      <c r="O103" s="32"/>
      <c r="P103" s="41" t="s">
        <v>101</v>
      </c>
      <c r="Q103" s="42">
        <v>0</v>
      </c>
      <c r="R103" s="5">
        <v>1200.2549404726483</v>
      </c>
      <c r="S103" s="5">
        <v>259.77811326593604</v>
      </c>
      <c r="T103" s="5">
        <v>11.117250715523644</v>
      </c>
      <c r="U103" s="17">
        <v>1471.150304454108</v>
      </c>
      <c r="V103" s="32"/>
      <c r="W103" s="32"/>
      <c r="X103" s="41" t="s">
        <v>101</v>
      </c>
      <c r="Y103" s="42">
        <v>0</v>
      </c>
      <c r="Z103" s="5">
        <v>0</v>
      </c>
      <c r="AA103" s="5">
        <v>442.50707668516759</v>
      </c>
      <c r="AB103" s="5">
        <v>51.524228162176392</v>
      </c>
      <c r="AC103" s="17">
        <v>494.03130484734396</v>
      </c>
    </row>
    <row r="104" spans="1:29" x14ac:dyDescent="0.2">
      <c r="A104" s="114">
        <v>19</v>
      </c>
      <c r="B104" s="114">
        <v>49</v>
      </c>
      <c r="C104" s="114">
        <v>26</v>
      </c>
      <c r="D104" s="114">
        <v>19</v>
      </c>
      <c r="E104" s="34" t="s">
        <v>28</v>
      </c>
      <c r="F104" s="19">
        <v>54262.235195049718</v>
      </c>
      <c r="G104" s="43">
        <v>0</v>
      </c>
      <c r="H104" s="43">
        <v>0</v>
      </c>
      <c r="I104" s="43">
        <v>0</v>
      </c>
      <c r="J104" s="43">
        <v>0</v>
      </c>
      <c r="K104" s="35">
        <v>762.15627274267308</v>
      </c>
      <c r="L104" s="35">
        <v>0</v>
      </c>
      <c r="M104" s="35">
        <v>55024.391467792389</v>
      </c>
      <c r="N104" s="32"/>
      <c r="O104" s="32"/>
      <c r="P104" s="34" t="s">
        <v>28</v>
      </c>
      <c r="Q104" s="36">
        <v>0</v>
      </c>
      <c r="R104" s="35">
        <v>0</v>
      </c>
      <c r="S104" s="35">
        <v>59.656416423286764</v>
      </c>
      <c r="T104" s="35">
        <v>0</v>
      </c>
      <c r="U104" s="44">
        <v>59.656416423286764</v>
      </c>
      <c r="V104" s="32"/>
      <c r="W104" s="32"/>
      <c r="X104" s="34" t="s">
        <v>28</v>
      </c>
      <c r="Y104" s="36">
        <v>0</v>
      </c>
      <c r="Z104" s="35">
        <v>0</v>
      </c>
      <c r="AA104" s="35">
        <v>0</v>
      </c>
      <c r="AB104" s="35">
        <v>0</v>
      </c>
      <c r="AC104" s="44">
        <v>0</v>
      </c>
    </row>
    <row r="105" spans="1:29" x14ac:dyDescent="0.2">
      <c r="A105" s="114">
        <v>24</v>
      </c>
      <c r="B105" s="114">
        <v>50</v>
      </c>
      <c r="C105" s="114">
        <v>27</v>
      </c>
      <c r="D105" s="114">
        <v>24</v>
      </c>
      <c r="E105" s="34" t="s">
        <v>29</v>
      </c>
      <c r="F105" s="19">
        <v>38586.637887466248</v>
      </c>
      <c r="G105" s="43">
        <v>0</v>
      </c>
      <c r="H105" s="43">
        <v>0</v>
      </c>
      <c r="I105" s="43">
        <v>0</v>
      </c>
      <c r="J105" s="43">
        <v>0</v>
      </c>
      <c r="K105" s="35">
        <v>7021.8953470799506</v>
      </c>
      <c r="L105" s="35">
        <v>0</v>
      </c>
      <c r="M105" s="35">
        <v>45608.533234546201</v>
      </c>
      <c r="N105" s="32"/>
      <c r="O105" s="32"/>
      <c r="P105" s="34" t="s">
        <v>29</v>
      </c>
      <c r="Q105" s="36">
        <v>0</v>
      </c>
      <c r="R105" s="35">
        <v>0.83702349580799984</v>
      </c>
      <c r="S105" s="35">
        <v>0</v>
      </c>
      <c r="T105" s="35">
        <v>0</v>
      </c>
      <c r="U105" s="44">
        <v>0.83702349580799984</v>
      </c>
      <c r="V105" s="32"/>
      <c r="W105" s="32"/>
      <c r="X105" s="34" t="s">
        <v>29</v>
      </c>
      <c r="Y105" s="36">
        <v>0</v>
      </c>
      <c r="Z105" s="35">
        <v>0</v>
      </c>
      <c r="AA105" s="35">
        <v>0</v>
      </c>
      <c r="AB105" s="35">
        <v>0</v>
      </c>
      <c r="AC105" s="44">
        <v>0</v>
      </c>
    </row>
    <row r="106" spans="1:29" x14ac:dyDescent="0.2">
      <c r="A106" s="114">
        <v>26</v>
      </c>
      <c r="B106" s="114">
        <v>51</v>
      </c>
      <c r="C106" s="114">
        <v>28</v>
      </c>
      <c r="D106" s="114">
        <v>26</v>
      </c>
      <c r="E106" s="34" t="s">
        <v>30</v>
      </c>
      <c r="F106" s="19">
        <v>10943.798083512063</v>
      </c>
      <c r="G106" s="43">
        <v>30.595082200126313</v>
      </c>
      <c r="H106" s="43">
        <v>0</v>
      </c>
      <c r="I106" s="43">
        <v>0</v>
      </c>
      <c r="J106" s="43">
        <v>0</v>
      </c>
      <c r="K106" s="35">
        <v>324.45717677402484</v>
      </c>
      <c r="L106" s="35">
        <v>0</v>
      </c>
      <c r="M106" s="35">
        <v>11298.850342486216</v>
      </c>
      <c r="N106" s="32"/>
      <c r="O106" s="32"/>
      <c r="P106" s="34" t="s">
        <v>30</v>
      </c>
      <c r="Q106" s="36">
        <v>0</v>
      </c>
      <c r="R106" s="35">
        <v>158.4336683374402</v>
      </c>
      <c r="S106" s="35">
        <v>102.33481097630127</v>
      </c>
      <c r="T106" s="35">
        <v>11.117250715523644</v>
      </c>
      <c r="U106" s="44">
        <v>271.88573002926512</v>
      </c>
      <c r="V106" s="32"/>
      <c r="W106" s="32"/>
      <c r="X106" s="34" t="s">
        <v>30</v>
      </c>
      <c r="Y106" s="36">
        <v>0</v>
      </c>
      <c r="Z106" s="35">
        <v>0</v>
      </c>
      <c r="AA106" s="35">
        <v>134.19435827021397</v>
      </c>
      <c r="AB106" s="35">
        <v>51.524228162176392</v>
      </c>
      <c r="AC106" s="44">
        <v>185.71858643239037</v>
      </c>
    </row>
    <row r="107" spans="1:29" x14ac:dyDescent="0.2">
      <c r="A107" s="114">
        <v>43</v>
      </c>
      <c r="B107" s="114">
        <v>52</v>
      </c>
      <c r="C107" s="114">
        <v>29</v>
      </c>
      <c r="D107" s="114">
        <v>43</v>
      </c>
      <c r="E107" s="34" t="s">
        <v>31</v>
      </c>
      <c r="F107" s="19">
        <v>2559.2442785087064</v>
      </c>
      <c r="G107" s="43">
        <v>9.7365669598560007</v>
      </c>
      <c r="H107" s="43">
        <v>0</v>
      </c>
      <c r="I107" s="43">
        <v>0</v>
      </c>
      <c r="J107" s="43">
        <v>0</v>
      </c>
      <c r="K107" s="35">
        <v>14301.934982942554</v>
      </c>
      <c r="L107" s="35">
        <v>0</v>
      </c>
      <c r="M107" s="35">
        <v>16870.915828411118</v>
      </c>
      <c r="N107" s="32"/>
      <c r="O107" s="32"/>
      <c r="P107" s="34" t="s">
        <v>31</v>
      </c>
      <c r="Q107" s="36">
        <v>0</v>
      </c>
      <c r="R107" s="35">
        <v>1040.9842486394</v>
      </c>
      <c r="S107" s="35">
        <v>97.786885866348001</v>
      </c>
      <c r="T107" s="35">
        <v>0</v>
      </c>
      <c r="U107" s="44">
        <v>1138.771134505748</v>
      </c>
      <c r="V107" s="32"/>
      <c r="W107" s="32"/>
      <c r="X107" s="34" t="s">
        <v>31</v>
      </c>
      <c r="Y107" s="36">
        <v>0</v>
      </c>
      <c r="Z107" s="35">
        <v>0</v>
      </c>
      <c r="AA107" s="35">
        <v>308.31271841495362</v>
      </c>
      <c r="AB107" s="35">
        <v>0</v>
      </c>
      <c r="AC107" s="44">
        <v>308.31271841495362</v>
      </c>
    </row>
    <row r="108" spans="1:29" ht="12" x14ac:dyDescent="0.25">
      <c r="A108" s="114">
        <v>65</v>
      </c>
      <c r="B108" s="114">
        <v>65</v>
      </c>
      <c r="C108" s="114">
        <v>30</v>
      </c>
      <c r="D108" s="114">
        <v>65</v>
      </c>
      <c r="E108" s="31"/>
      <c r="F108" s="11"/>
      <c r="G108" s="13"/>
      <c r="H108" s="13"/>
      <c r="I108" s="13"/>
      <c r="J108" s="8"/>
      <c r="K108" s="12"/>
      <c r="L108" s="12"/>
      <c r="M108" s="12"/>
      <c r="N108" s="39"/>
      <c r="O108" s="39"/>
      <c r="P108" s="31"/>
      <c r="Q108" s="48"/>
      <c r="R108" s="12"/>
      <c r="S108" s="12"/>
      <c r="T108" s="12"/>
      <c r="U108" s="49"/>
      <c r="V108" s="39"/>
      <c r="W108" s="39"/>
      <c r="X108" s="31"/>
      <c r="Y108" s="48"/>
      <c r="Z108" s="12"/>
      <c r="AA108" s="12"/>
      <c r="AB108" s="12"/>
      <c r="AC108" s="49"/>
    </row>
    <row r="109" spans="1:29" ht="12" x14ac:dyDescent="0.25">
      <c r="A109" s="153">
        <v>46</v>
      </c>
      <c r="B109" s="153">
        <v>7</v>
      </c>
      <c r="C109" s="153">
        <v>31</v>
      </c>
      <c r="D109" s="153">
        <v>52</v>
      </c>
      <c r="E109" s="41" t="s">
        <v>100</v>
      </c>
      <c r="F109" s="4">
        <v>47595.427462694097</v>
      </c>
      <c r="G109" s="5">
        <v>8931.5957523032357</v>
      </c>
      <c r="H109" s="6">
        <v>132.77713943772247</v>
      </c>
      <c r="I109" s="6">
        <v>0</v>
      </c>
      <c r="J109" s="6">
        <v>107.87738556345602</v>
      </c>
      <c r="K109" s="5">
        <v>70426.8193893922</v>
      </c>
      <c r="L109" s="5">
        <v>5702.979077308848</v>
      </c>
      <c r="M109" s="5">
        <v>132897.47620669956</v>
      </c>
      <c r="N109" s="32"/>
      <c r="O109" s="32"/>
      <c r="P109" s="41" t="s">
        <v>100</v>
      </c>
      <c r="Q109" s="42">
        <v>16581.768960394435</v>
      </c>
      <c r="R109" s="5">
        <v>10507.575777733542</v>
      </c>
      <c r="S109" s="5">
        <v>2538.7496773556759</v>
      </c>
      <c r="T109" s="5">
        <v>141.38020877017601</v>
      </c>
      <c r="U109" s="17">
        <v>29769.474624253831</v>
      </c>
      <c r="V109" s="32"/>
      <c r="W109" s="32"/>
      <c r="X109" s="41" t="s">
        <v>100</v>
      </c>
      <c r="Y109" s="42">
        <v>0</v>
      </c>
      <c r="Z109" s="5">
        <v>0</v>
      </c>
      <c r="AA109" s="5">
        <v>2425.9430696162035</v>
      </c>
      <c r="AB109" s="5">
        <v>3367.7857593835934</v>
      </c>
      <c r="AC109" s="17">
        <v>5793.7288289997969</v>
      </c>
    </row>
    <row r="110" spans="1:29" x14ac:dyDescent="0.2">
      <c r="A110" s="114">
        <v>13</v>
      </c>
      <c r="B110" s="114">
        <v>1</v>
      </c>
      <c r="C110" s="114">
        <v>32</v>
      </c>
      <c r="D110" s="114">
        <v>13</v>
      </c>
      <c r="E110" s="34" t="s">
        <v>32</v>
      </c>
      <c r="F110" s="19">
        <v>16755.184680420112</v>
      </c>
      <c r="G110" s="35">
        <v>899.88781987164998</v>
      </c>
      <c r="H110" s="43">
        <v>0</v>
      </c>
      <c r="I110" s="43">
        <v>0</v>
      </c>
      <c r="J110" s="43">
        <v>107.87738556345602</v>
      </c>
      <c r="K110" s="35">
        <v>5595.9762694917836</v>
      </c>
      <c r="L110" s="35">
        <v>1261.0166230532516</v>
      </c>
      <c r="M110" s="35">
        <v>24619.942778400255</v>
      </c>
      <c r="N110" s="32"/>
      <c r="O110" s="32"/>
      <c r="P110" s="34" t="s">
        <v>32</v>
      </c>
      <c r="Q110" s="36">
        <v>208.2386647296</v>
      </c>
      <c r="R110" s="35">
        <v>3049.3242967088281</v>
      </c>
      <c r="S110" s="35">
        <v>1501.0829270428621</v>
      </c>
      <c r="T110" s="35">
        <v>0</v>
      </c>
      <c r="U110" s="44">
        <v>4758.6458884812901</v>
      </c>
      <c r="V110" s="32"/>
      <c r="W110" s="32"/>
      <c r="X110" s="34" t="s">
        <v>32</v>
      </c>
      <c r="Y110" s="36">
        <v>0</v>
      </c>
      <c r="Z110" s="35">
        <v>0</v>
      </c>
      <c r="AA110" s="35">
        <v>182.186954366592</v>
      </c>
      <c r="AB110" s="35">
        <v>1425.4460156598402</v>
      </c>
      <c r="AC110" s="44">
        <v>1607.6329700264323</v>
      </c>
    </row>
    <row r="111" spans="1:29" x14ac:dyDescent="0.2">
      <c r="A111" s="114">
        <v>15</v>
      </c>
      <c r="B111" s="114">
        <v>2</v>
      </c>
      <c r="C111" s="114">
        <v>33</v>
      </c>
      <c r="D111" s="114">
        <v>15</v>
      </c>
      <c r="E111" s="34" t="s">
        <v>33</v>
      </c>
      <c r="F111" s="19">
        <v>4760.1768504544225</v>
      </c>
      <c r="G111" s="35">
        <v>1900.7901139977573</v>
      </c>
      <c r="H111" s="43">
        <v>115.67542840560247</v>
      </c>
      <c r="I111" s="43">
        <v>0</v>
      </c>
      <c r="J111" s="43">
        <v>0</v>
      </c>
      <c r="K111" s="35">
        <v>7592.7256635896565</v>
      </c>
      <c r="L111" s="35">
        <v>664.03717675526786</v>
      </c>
      <c r="M111" s="35">
        <v>15033.405233202706</v>
      </c>
      <c r="N111" s="32"/>
      <c r="O111" s="32"/>
      <c r="P111" s="34" t="s">
        <v>33</v>
      </c>
      <c r="Q111" s="36">
        <v>7274.529650588328</v>
      </c>
      <c r="R111" s="35">
        <v>854.45834899450415</v>
      </c>
      <c r="S111" s="35">
        <v>444.03534137168987</v>
      </c>
      <c r="T111" s="35">
        <v>7.4342678886399991</v>
      </c>
      <c r="U111" s="44">
        <v>8580.4576088431622</v>
      </c>
      <c r="V111" s="32"/>
      <c r="W111" s="32"/>
      <c r="X111" s="34" t="s">
        <v>33</v>
      </c>
      <c r="Y111" s="36">
        <v>0</v>
      </c>
      <c r="Z111" s="35">
        <v>0</v>
      </c>
      <c r="AA111" s="35">
        <v>674.69013922277213</v>
      </c>
      <c r="AB111" s="35">
        <v>449.78888131750011</v>
      </c>
      <c r="AC111" s="44">
        <v>1124.4790205402724</v>
      </c>
    </row>
    <row r="112" spans="1:29" x14ac:dyDescent="0.2">
      <c r="A112" s="114">
        <v>27</v>
      </c>
      <c r="B112" s="114">
        <v>3</v>
      </c>
      <c r="C112" s="114">
        <v>34</v>
      </c>
      <c r="D112" s="114">
        <v>27</v>
      </c>
      <c r="E112" s="34" t="s">
        <v>34</v>
      </c>
      <c r="F112" s="19">
        <v>11359.802128038158</v>
      </c>
      <c r="G112" s="35">
        <v>89.685303476112068</v>
      </c>
      <c r="H112" s="43">
        <v>0</v>
      </c>
      <c r="I112" s="43">
        <v>0</v>
      </c>
      <c r="J112" s="43">
        <v>0</v>
      </c>
      <c r="K112" s="35">
        <v>39508.385566207449</v>
      </c>
      <c r="L112" s="35">
        <v>0</v>
      </c>
      <c r="M112" s="35">
        <v>50957.872997721715</v>
      </c>
      <c r="N112" s="32"/>
      <c r="O112" s="32"/>
      <c r="P112" s="34" t="s">
        <v>34</v>
      </c>
      <c r="Q112" s="36">
        <v>0</v>
      </c>
      <c r="R112" s="35">
        <v>768.50691439859565</v>
      </c>
      <c r="S112" s="35">
        <v>0</v>
      </c>
      <c r="T112" s="35">
        <v>0</v>
      </c>
      <c r="U112" s="44">
        <v>768.50691439859565</v>
      </c>
      <c r="V112" s="32"/>
      <c r="W112" s="32"/>
      <c r="X112" s="34" t="s">
        <v>34</v>
      </c>
      <c r="Y112" s="36">
        <v>0</v>
      </c>
      <c r="Z112" s="35">
        <v>0</v>
      </c>
      <c r="AA112" s="35">
        <v>168.89935368817197</v>
      </c>
      <c r="AB112" s="35">
        <v>21.221505952715354</v>
      </c>
      <c r="AC112" s="44">
        <v>190.12085964088732</v>
      </c>
    </row>
    <row r="113" spans="1:29" x14ac:dyDescent="0.2">
      <c r="A113" s="114">
        <v>31</v>
      </c>
      <c r="B113" s="114">
        <v>4</v>
      </c>
      <c r="C113" s="114">
        <v>35</v>
      </c>
      <c r="D113" s="114">
        <v>31</v>
      </c>
      <c r="E113" s="34" t="s">
        <v>35</v>
      </c>
      <c r="F113" s="19">
        <v>2535.3317003035459</v>
      </c>
      <c r="G113" s="35">
        <v>4678.129651190141</v>
      </c>
      <c r="H113" s="43">
        <v>0</v>
      </c>
      <c r="I113" s="43">
        <v>0</v>
      </c>
      <c r="J113" s="43">
        <v>0</v>
      </c>
      <c r="K113" s="35">
        <v>724.5894882607854</v>
      </c>
      <c r="L113" s="35">
        <v>1830.6611626279889</v>
      </c>
      <c r="M113" s="35">
        <v>9768.7120023824609</v>
      </c>
      <c r="N113" s="32"/>
      <c r="O113" s="32"/>
      <c r="P113" s="34" t="s">
        <v>35</v>
      </c>
      <c r="Q113" s="36">
        <v>8783.5381492384258</v>
      </c>
      <c r="R113" s="35">
        <v>1223.0347364166578</v>
      </c>
      <c r="S113" s="35">
        <v>397.22917476653208</v>
      </c>
      <c r="T113" s="35">
        <v>133.94594088153602</v>
      </c>
      <c r="U113" s="44">
        <v>10537.748001303151</v>
      </c>
      <c r="V113" s="32"/>
      <c r="W113" s="32"/>
      <c r="X113" s="34" t="s">
        <v>35</v>
      </c>
      <c r="Y113" s="36">
        <v>0</v>
      </c>
      <c r="Z113" s="35">
        <v>0</v>
      </c>
      <c r="AA113" s="35">
        <v>89.046328821530921</v>
      </c>
      <c r="AB113" s="35">
        <v>15.152206660407225</v>
      </c>
      <c r="AC113" s="44">
        <v>104.19853548193815</v>
      </c>
    </row>
    <row r="114" spans="1:29" x14ac:dyDescent="0.2">
      <c r="A114" s="114">
        <v>32</v>
      </c>
      <c r="B114" s="114">
        <v>5</v>
      </c>
      <c r="C114" s="114">
        <v>36</v>
      </c>
      <c r="D114" s="114">
        <v>32</v>
      </c>
      <c r="E114" s="34" t="s">
        <v>36</v>
      </c>
      <c r="F114" s="19">
        <v>3837.4728233252581</v>
      </c>
      <c r="G114" s="35">
        <v>1169.6714749681962</v>
      </c>
      <c r="H114" s="43">
        <v>0</v>
      </c>
      <c r="I114" s="43">
        <v>0</v>
      </c>
      <c r="J114" s="43">
        <v>0</v>
      </c>
      <c r="K114" s="35">
        <v>8050.1169241235875</v>
      </c>
      <c r="L114" s="35">
        <v>0</v>
      </c>
      <c r="M114" s="35">
        <v>13057.261222417041</v>
      </c>
      <c r="N114" s="32"/>
      <c r="O114" s="32"/>
      <c r="P114" s="34" t="s">
        <v>36</v>
      </c>
      <c r="Q114" s="36">
        <v>315.46249583807992</v>
      </c>
      <c r="R114" s="35">
        <v>4375.7143742272538</v>
      </c>
      <c r="S114" s="35">
        <v>97.806729786319991</v>
      </c>
      <c r="T114" s="35">
        <v>0</v>
      </c>
      <c r="U114" s="44">
        <v>4788.9835998516537</v>
      </c>
      <c r="V114" s="32"/>
      <c r="W114" s="32"/>
      <c r="X114" s="34" t="s">
        <v>36</v>
      </c>
      <c r="Y114" s="36">
        <v>0</v>
      </c>
      <c r="Z114" s="35">
        <v>0</v>
      </c>
      <c r="AA114" s="35">
        <v>1137.5027394457122</v>
      </c>
      <c r="AB114" s="35">
        <v>1453.799096723616</v>
      </c>
      <c r="AC114" s="44">
        <v>2591.3018361693285</v>
      </c>
    </row>
    <row r="115" spans="1:29" x14ac:dyDescent="0.2">
      <c r="A115" s="114">
        <v>40</v>
      </c>
      <c r="B115" s="114">
        <v>6</v>
      </c>
      <c r="C115" s="114">
        <v>37</v>
      </c>
      <c r="D115" s="114">
        <v>40</v>
      </c>
      <c r="E115" s="34" t="s">
        <v>37</v>
      </c>
      <c r="F115" s="19">
        <v>8347.4592801525941</v>
      </c>
      <c r="G115" s="35">
        <v>193.43138879937865</v>
      </c>
      <c r="H115" s="43">
        <v>17.101711032120001</v>
      </c>
      <c r="I115" s="43">
        <v>0</v>
      </c>
      <c r="J115" s="43">
        <v>0</v>
      </c>
      <c r="K115" s="35">
        <v>8955.0254777189348</v>
      </c>
      <c r="L115" s="35">
        <v>1947.2641148723401</v>
      </c>
      <c r="M115" s="35">
        <v>19460.281972575372</v>
      </c>
      <c r="N115" s="32"/>
      <c r="O115" s="32"/>
      <c r="P115" s="34" t="s">
        <v>37</v>
      </c>
      <c r="Q115" s="36">
        <v>0</v>
      </c>
      <c r="R115" s="35">
        <v>236.53710698770396</v>
      </c>
      <c r="S115" s="35">
        <v>98.595504388272019</v>
      </c>
      <c r="T115" s="35">
        <v>0</v>
      </c>
      <c r="U115" s="44">
        <v>335.13261137597601</v>
      </c>
      <c r="V115" s="32"/>
      <c r="W115" s="32"/>
      <c r="X115" s="34" t="s">
        <v>37</v>
      </c>
      <c r="Y115" s="36">
        <v>0</v>
      </c>
      <c r="Z115" s="35">
        <v>0</v>
      </c>
      <c r="AA115" s="35">
        <v>173.61755407142411</v>
      </c>
      <c r="AB115" s="35">
        <v>2.3780530695142894</v>
      </c>
      <c r="AC115" s="44">
        <v>175.9956071409384</v>
      </c>
    </row>
    <row r="116" spans="1:29" ht="12" x14ac:dyDescent="0.25">
      <c r="A116" s="114">
        <v>66</v>
      </c>
      <c r="B116" s="114">
        <v>66</v>
      </c>
      <c r="C116" s="114">
        <v>38</v>
      </c>
      <c r="D116" s="114">
        <v>66</v>
      </c>
      <c r="E116" s="38"/>
      <c r="F116" s="7"/>
      <c r="G116" s="3"/>
      <c r="H116" s="8"/>
      <c r="I116" s="8"/>
      <c r="J116" s="8"/>
      <c r="K116" s="3"/>
      <c r="L116" s="3"/>
      <c r="M116" s="3"/>
      <c r="N116" s="39"/>
      <c r="O116" s="39"/>
      <c r="P116" s="38"/>
      <c r="Q116" s="40"/>
      <c r="R116" s="3"/>
      <c r="S116" s="3"/>
      <c r="T116" s="3"/>
      <c r="U116" s="45"/>
      <c r="V116" s="39"/>
      <c r="W116" s="39"/>
      <c r="X116" s="38"/>
      <c r="Y116" s="40"/>
      <c r="Z116" s="3"/>
      <c r="AA116" s="3"/>
      <c r="AB116" s="3"/>
      <c r="AC116" s="45"/>
    </row>
    <row r="117" spans="1:29" ht="12" x14ac:dyDescent="0.25">
      <c r="A117" s="153">
        <v>53</v>
      </c>
      <c r="B117" s="153">
        <v>35</v>
      </c>
      <c r="C117" s="153">
        <v>39</v>
      </c>
      <c r="D117" s="153">
        <v>53</v>
      </c>
      <c r="E117" s="41" t="s">
        <v>99</v>
      </c>
      <c r="F117" s="4">
        <v>31401.937256894718</v>
      </c>
      <c r="G117" s="5">
        <v>25178.833834832763</v>
      </c>
      <c r="H117" s="6">
        <v>0</v>
      </c>
      <c r="I117" s="6">
        <v>0</v>
      </c>
      <c r="J117" s="6">
        <v>0</v>
      </c>
      <c r="K117" s="5">
        <v>83156.532619623744</v>
      </c>
      <c r="L117" s="5">
        <v>12504.446018882227</v>
      </c>
      <c r="M117" s="5">
        <v>152241.74973023345</v>
      </c>
      <c r="N117" s="32"/>
      <c r="O117" s="32"/>
      <c r="P117" s="41" t="s">
        <v>99</v>
      </c>
      <c r="Q117" s="42">
        <v>6554.3875778074726</v>
      </c>
      <c r="R117" s="5">
        <v>28792.097766940748</v>
      </c>
      <c r="S117" s="5">
        <v>6393.4752080751332</v>
      </c>
      <c r="T117" s="5">
        <v>2061.3220201912172</v>
      </c>
      <c r="U117" s="17">
        <v>43801.282573014571</v>
      </c>
      <c r="V117" s="32"/>
      <c r="W117" s="32"/>
      <c r="X117" s="41" t="s">
        <v>99</v>
      </c>
      <c r="Y117" s="42">
        <v>0</v>
      </c>
      <c r="Z117" s="5">
        <v>0</v>
      </c>
      <c r="AA117" s="5">
        <v>2802.9382338293181</v>
      </c>
      <c r="AB117" s="5">
        <v>39.701132522652763</v>
      </c>
      <c r="AC117" s="17">
        <v>2842.6393663519707</v>
      </c>
    </row>
    <row r="118" spans="1:29" x14ac:dyDescent="0.2">
      <c r="A118" s="114">
        <v>8</v>
      </c>
      <c r="B118" s="114">
        <v>30</v>
      </c>
      <c r="C118" s="114">
        <v>40</v>
      </c>
      <c r="D118" s="114">
        <v>8</v>
      </c>
      <c r="E118" s="34" t="s">
        <v>38</v>
      </c>
      <c r="F118" s="19">
        <v>13260.114959224173</v>
      </c>
      <c r="G118" s="35">
        <v>1638.9996141386673</v>
      </c>
      <c r="H118" s="43">
        <v>0</v>
      </c>
      <c r="I118" s="43">
        <v>0</v>
      </c>
      <c r="J118" s="43">
        <v>0</v>
      </c>
      <c r="K118" s="35">
        <v>49628.576238456684</v>
      </c>
      <c r="L118" s="35">
        <v>308.01488258341186</v>
      </c>
      <c r="M118" s="35">
        <v>64835.705694402939</v>
      </c>
      <c r="N118" s="32"/>
      <c r="O118" s="32"/>
      <c r="P118" s="34" t="s">
        <v>38</v>
      </c>
      <c r="Q118" s="36">
        <v>0</v>
      </c>
      <c r="R118" s="35">
        <v>27889.02287924699</v>
      </c>
      <c r="S118" s="35">
        <v>133.21599703941601</v>
      </c>
      <c r="T118" s="35">
        <v>0</v>
      </c>
      <c r="U118" s="44">
        <v>28022.238876286407</v>
      </c>
      <c r="V118" s="32"/>
      <c r="W118" s="32"/>
      <c r="X118" s="34" t="s">
        <v>38</v>
      </c>
      <c r="Y118" s="36">
        <v>0</v>
      </c>
      <c r="Z118" s="35">
        <v>0</v>
      </c>
      <c r="AA118" s="35">
        <v>1775.5314908408443</v>
      </c>
      <c r="AB118" s="35">
        <v>0</v>
      </c>
      <c r="AC118" s="44">
        <v>1775.5314908408443</v>
      </c>
    </row>
    <row r="119" spans="1:29" x14ac:dyDescent="0.2">
      <c r="A119" s="114">
        <v>9</v>
      </c>
      <c r="B119" s="114">
        <v>31</v>
      </c>
      <c r="C119" s="114">
        <v>41</v>
      </c>
      <c r="D119" s="114">
        <v>9</v>
      </c>
      <c r="E119" s="34" t="s">
        <v>39</v>
      </c>
      <c r="F119" s="19">
        <v>5851.786163460536</v>
      </c>
      <c r="G119" s="35">
        <v>2302.3521628749959</v>
      </c>
      <c r="H119" s="43">
        <v>0</v>
      </c>
      <c r="I119" s="43">
        <v>0</v>
      </c>
      <c r="J119" s="43">
        <v>0</v>
      </c>
      <c r="K119" s="35">
        <v>14547.687570942364</v>
      </c>
      <c r="L119" s="35">
        <v>11443.650480664093</v>
      </c>
      <c r="M119" s="35">
        <v>34145.476377941988</v>
      </c>
      <c r="N119" s="32"/>
      <c r="O119" s="32"/>
      <c r="P119" s="34" t="s">
        <v>39</v>
      </c>
      <c r="Q119" s="36">
        <v>434.7579035819511</v>
      </c>
      <c r="R119" s="35">
        <v>438.90280267402255</v>
      </c>
      <c r="S119" s="35">
        <v>5350.0000507365539</v>
      </c>
      <c r="T119" s="35">
        <v>77.755279789127925</v>
      </c>
      <c r="U119" s="44">
        <v>6301.4160367816548</v>
      </c>
      <c r="V119" s="32"/>
      <c r="W119" s="32"/>
      <c r="X119" s="34" t="s">
        <v>39</v>
      </c>
      <c r="Y119" s="36">
        <v>0</v>
      </c>
      <c r="Z119" s="35">
        <v>0</v>
      </c>
      <c r="AA119" s="35">
        <v>544.84215611689524</v>
      </c>
      <c r="AB119" s="35">
        <v>30.419715016320762</v>
      </c>
      <c r="AC119" s="44">
        <v>575.261871133216</v>
      </c>
    </row>
    <row r="120" spans="1:29" x14ac:dyDescent="0.2">
      <c r="A120" s="114">
        <v>28</v>
      </c>
      <c r="B120" s="114">
        <v>32</v>
      </c>
      <c r="C120" s="114">
        <v>42</v>
      </c>
      <c r="D120" s="114">
        <v>28</v>
      </c>
      <c r="E120" s="34" t="s">
        <v>40</v>
      </c>
      <c r="F120" s="19">
        <v>9837.7614451482241</v>
      </c>
      <c r="G120" s="35">
        <v>20014.793681844269</v>
      </c>
      <c r="H120" s="43">
        <v>0</v>
      </c>
      <c r="I120" s="43">
        <v>0</v>
      </c>
      <c r="J120" s="43">
        <v>0</v>
      </c>
      <c r="K120" s="35">
        <v>12457.762400830137</v>
      </c>
      <c r="L120" s="35">
        <v>417.94467865220008</v>
      </c>
      <c r="M120" s="35">
        <v>42728.262206474828</v>
      </c>
      <c r="N120" s="32"/>
      <c r="O120" s="32"/>
      <c r="P120" s="34" t="s">
        <v>40</v>
      </c>
      <c r="Q120" s="36">
        <v>5694.8085590285282</v>
      </c>
      <c r="R120" s="35">
        <v>75.428944768680026</v>
      </c>
      <c r="S120" s="35">
        <v>124.41248992681793</v>
      </c>
      <c r="T120" s="35">
        <v>1126.4079148039043</v>
      </c>
      <c r="U120" s="44">
        <v>7021.0579085279305</v>
      </c>
      <c r="V120" s="32"/>
      <c r="W120" s="32"/>
      <c r="X120" s="34" t="s">
        <v>40</v>
      </c>
      <c r="Y120" s="36">
        <v>0</v>
      </c>
      <c r="Z120" s="35">
        <v>0</v>
      </c>
      <c r="AA120" s="35">
        <v>455.94899745218407</v>
      </c>
      <c r="AB120" s="35">
        <v>0</v>
      </c>
      <c r="AC120" s="44">
        <v>455.94899745218407</v>
      </c>
    </row>
    <row r="121" spans="1:29" x14ac:dyDescent="0.2">
      <c r="A121" s="114">
        <v>34</v>
      </c>
      <c r="B121" s="114">
        <v>33</v>
      </c>
      <c r="C121" s="114">
        <v>43</v>
      </c>
      <c r="D121" s="114">
        <v>34</v>
      </c>
      <c r="E121" s="34" t="s">
        <v>41</v>
      </c>
      <c r="F121" s="19">
        <v>1766.6599272603798</v>
      </c>
      <c r="G121" s="35">
        <v>0.42268054377599995</v>
      </c>
      <c r="H121" s="43">
        <v>0</v>
      </c>
      <c r="I121" s="43">
        <v>0</v>
      </c>
      <c r="J121" s="43">
        <v>0</v>
      </c>
      <c r="K121" s="35">
        <v>6228.603512712044</v>
      </c>
      <c r="L121" s="35">
        <v>108.56250245438952</v>
      </c>
      <c r="M121" s="35">
        <v>8104.2486229705901</v>
      </c>
      <c r="N121" s="32"/>
      <c r="O121" s="32"/>
      <c r="P121" s="34" t="s">
        <v>41</v>
      </c>
      <c r="Q121" s="36">
        <v>0</v>
      </c>
      <c r="R121" s="35">
        <v>164.93358484549597</v>
      </c>
      <c r="S121" s="35">
        <v>398.25573563174788</v>
      </c>
      <c r="T121" s="35">
        <v>0</v>
      </c>
      <c r="U121" s="44">
        <v>563.18932047724388</v>
      </c>
      <c r="V121" s="32"/>
      <c r="W121" s="32"/>
      <c r="X121" s="34" t="s">
        <v>41</v>
      </c>
      <c r="Y121" s="36">
        <v>0</v>
      </c>
      <c r="Z121" s="35">
        <v>0</v>
      </c>
      <c r="AA121" s="35">
        <v>16.198361124480002</v>
      </c>
      <c r="AB121" s="35">
        <v>9.2814175063320015</v>
      </c>
      <c r="AC121" s="44">
        <v>25.479778630812003</v>
      </c>
    </row>
    <row r="122" spans="1:29" x14ac:dyDescent="0.2">
      <c r="A122" s="114">
        <v>35</v>
      </c>
      <c r="B122" s="114">
        <v>34</v>
      </c>
      <c r="C122" s="114">
        <v>44</v>
      </c>
      <c r="D122" s="114">
        <v>35</v>
      </c>
      <c r="E122" s="34" t="s">
        <v>42</v>
      </c>
      <c r="F122" s="19">
        <v>685.61476180141267</v>
      </c>
      <c r="G122" s="35">
        <v>1222.2656954310535</v>
      </c>
      <c r="H122" s="43">
        <v>0</v>
      </c>
      <c r="I122" s="43">
        <v>0</v>
      </c>
      <c r="J122" s="43">
        <v>0</v>
      </c>
      <c r="K122" s="35">
        <v>293.90289668251546</v>
      </c>
      <c r="L122" s="35">
        <v>226.27347452813294</v>
      </c>
      <c r="M122" s="35">
        <v>2428.0568284431142</v>
      </c>
      <c r="N122" s="32"/>
      <c r="O122" s="32"/>
      <c r="P122" s="34" t="s">
        <v>42</v>
      </c>
      <c r="Q122" s="36">
        <v>424.82111519699345</v>
      </c>
      <c r="R122" s="35">
        <v>223.80955540555692</v>
      </c>
      <c r="S122" s="35">
        <v>387.59093474059813</v>
      </c>
      <c r="T122" s="35">
        <v>857.1588255981851</v>
      </c>
      <c r="U122" s="44">
        <v>1893.3804309413335</v>
      </c>
      <c r="V122" s="32"/>
      <c r="W122" s="32"/>
      <c r="X122" s="34" t="s">
        <v>42</v>
      </c>
      <c r="Y122" s="36">
        <v>0</v>
      </c>
      <c r="Z122" s="35">
        <v>0</v>
      </c>
      <c r="AA122" s="35">
        <v>10.417228294914374</v>
      </c>
      <c r="AB122" s="35">
        <v>0</v>
      </c>
      <c r="AC122" s="44">
        <v>10.417228294914374</v>
      </c>
    </row>
    <row r="123" spans="1:29" ht="12" x14ac:dyDescent="0.25">
      <c r="A123" s="114">
        <v>67</v>
      </c>
      <c r="B123" s="114">
        <v>67</v>
      </c>
      <c r="C123" s="114">
        <v>45</v>
      </c>
      <c r="D123" s="114">
        <v>67</v>
      </c>
      <c r="E123" s="31"/>
      <c r="F123" s="11"/>
      <c r="G123" s="12"/>
      <c r="H123" s="13"/>
      <c r="I123" s="13"/>
      <c r="J123" s="13"/>
      <c r="K123" s="12"/>
      <c r="L123" s="12"/>
      <c r="M123" s="12"/>
      <c r="N123" s="39"/>
      <c r="O123" s="39"/>
      <c r="P123" s="31"/>
      <c r="Q123" s="48"/>
      <c r="R123" s="12"/>
      <c r="S123" s="12"/>
      <c r="T123" s="12"/>
      <c r="U123" s="49"/>
      <c r="V123" s="39"/>
      <c r="W123" s="39"/>
      <c r="X123" s="31"/>
      <c r="Y123" s="48"/>
      <c r="Z123" s="12"/>
      <c r="AA123" s="12"/>
      <c r="AB123" s="12"/>
      <c r="AC123" s="49"/>
    </row>
    <row r="124" spans="1:29" ht="12" x14ac:dyDescent="0.25">
      <c r="A124" s="153">
        <v>49</v>
      </c>
      <c r="B124" s="153">
        <v>16</v>
      </c>
      <c r="C124" s="153">
        <v>46</v>
      </c>
      <c r="D124" s="153">
        <v>54</v>
      </c>
      <c r="E124" s="41" t="s">
        <v>98</v>
      </c>
      <c r="F124" s="4">
        <v>6666.6686345082881</v>
      </c>
      <c r="G124" s="5">
        <v>30165.698148910251</v>
      </c>
      <c r="H124" s="6">
        <v>344.17457301084369</v>
      </c>
      <c r="I124" s="5">
        <v>311.65003327470305</v>
      </c>
      <c r="J124" s="6">
        <v>0</v>
      </c>
      <c r="K124" s="5">
        <v>23672.45834005894</v>
      </c>
      <c r="L124" s="5">
        <v>33853.901861674982</v>
      </c>
      <c r="M124" s="5">
        <v>95014.551591438008</v>
      </c>
      <c r="N124" s="32"/>
      <c r="O124" s="32"/>
      <c r="P124" s="41" t="s">
        <v>98</v>
      </c>
      <c r="Q124" s="42">
        <v>4485.9145217426494</v>
      </c>
      <c r="R124" s="5">
        <v>29716.936587813143</v>
      </c>
      <c r="S124" s="5">
        <v>4716.2462683371905</v>
      </c>
      <c r="T124" s="5">
        <v>2635.6019302714672</v>
      </c>
      <c r="U124" s="17">
        <v>41554.699308164454</v>
      </c>
      <c r="V124" s="32"/>
      <c r="W124" s="32"/>
      <c r="X124" s="41" t="s">
        <v>98</v>
      </c>
      <c r="Y124" s="42">
        <v>0</v>
      </c>
      <c r="Z124" s="5">
        <v>5.1941706910337775</v>
      </c>
      <c r="AA124" s="5">
        <v>1961.4861915140427</v>
      </c>
      <c r="AB124" s="5">
        <v>456.20577357764307</v>
      </c>
      <c r="AC124" s="17">
        <v>2422.8861357827195</v>
      </c>
    </row>
    <row r="125" spans="1:29" x14ac:dyDescent="0.2">
      <c r="A125" s="114">
        <v>4</v>
      </c>
      <c r="B125" s="114">
        <v>13</v>
      </c>
      <c r="C125" s="114">
        <v>47</v>
      </c>
      <c r="D125" s="114">
        <v>4</v>
      </c>
      <c r="E125" s="34" t="s">
        <v>43</v>
      </c>
      <c r="F125" s="19">
        <v>4203.0125592046625</v>
      </c>
      <c r="G125" s="35">
        <v>19042.27439970701</v>
      </c>
      <c r="H125" s="50">
        <v>214.04689780331125</v>
      </c>
      <c r="I125" s="35">
        <v>311.65003327470305</v>
      </c>
      <c r="J125" s="50">
        <v>0</v>
      </c>
      <c r="K125" s="35">
        <v>3412.676826221591</v>
      </c>
      <c r="L125" s="35">
        <v>7364.5178221435963</v>
      </c>
      <c r="M125" s="35">
        <v>34548.17853835487</v>
      </c>
      <c r="N125" s="32"/>
      <c r="O125" s="32"/>
      <c r="P125" s="34" t="s">
        <v>43</v>
      </c>
      <c r="Q125" s="36">
        <v>1007.4332230796506</v>
      </c>
      <c r="R125" s="35">
        <v>13921.029961693204</v>
      </c>
      <c r="S125" s="35">
        <v>1838.4046535718994</v>
      </c>
      <c r="T125" s="35">
        <v>490.03322052964825</v>
      </c>
      <c r="U125" s="44">
        <v>17256.901058874402</v>
      </c>
      <c r="V125" s="32"/>
      <c r="W125" s="32"/>
      <c r="X125" s="34" t="s">
        <v>43</v>
      </c>
      <c r="Y125" s="36">
        <v>0</v>
      </c>
      <c r="Z125" s="35">
        <v>0</v>
      </c>
      <c r="AA125" s="35">
        <v>442.29469847172214</v>
      </c>
      <c r="AB125" s="35">
        <v>360.82508161681773</v>
      </c>
      <c r="AC125" s="44">
        <v>803.11978008853987</v>
      </c>
    </row>
    <row r="126" spans="1:29" x14ac:dyDescent="0.2">
      <c r="A126" s="114">
        <v>14</v>
      </c>
      <c r="B126" s="114">
        <v>14</v>
      </c>
      <c r="C126" s="114">
        <v>48</v>
      </c>
      <c r="D126" s="114">
        <v>14</v>
      </c>
      <c r="E126" s="34" t="s">
        <v>44</v>
      </c>
      <c r="F126" s="19">
        <v>1980.6987987137647</v>
      </c>
      <c r="G126" s="35">
        <v>1973.4574103829661</v>
      </c>
      <c r="H126" s="50">
        <v>0</v>
      </c>
      <c r="I126" s="35">
        <v>0</v>
      </c>
      <c r="J126" s="50">
        <v>0</v>
      </c>
      <c r="K126" s="35">
        <v>20164.00396503447</v>
      </c>
      <c r="L126" s="35">
        <v>24996.997362811155</v>
      </c>
      <c r="M126" s="35">
        <v>49115.157536942352</v>
      </c>
      <c r="N126" s="32"/>
      <c r="O126" s="32"/>
      <c r="P126" s="34" t="s">
        <v>44</v>
      </c>
      <c r="Q126" s="36">
        <v>83.96853650877523</v>
      </c>
      <c r="R126" s="35">
        <v>3480.4685277644326</v>
      </c>
      <c r="S126" s="35">
        <v>238.22769955057578</v>
      </c>
      <c r="T126" s="35">
        <v>0</v>
      </c>
      <c r="U126" s="44">
        <v>3802.6647638237837</v>
      </c>
      <c r="V126" s="32"/>
      <c r="W126" s="32"/>
      <c r="X126" s="34" t="s">
        <v>44</v>
      </c>
      <c r="Y126" s="36">
        <v>0</v>
      </c>
      <c r="Z126" s="35">
        <v>5.1941706910337775</v>
      </c>
      <c r="AA126" s="35">
        <v>1394.4498109510635</v>
      </c>
      <c r="AB126" s="35">
        <v>95.380691960825345</v>
      </c>
      <c r="AC126" s="44">
        <v>1495.0246736029226</v>
      </c>
    </row>
    <row r="127" spans="1:29" x14ac:dyDescent="0.2">
      <c r="A127" s="114">
        <v>36</v>
      </c>
      <c r="B127" s="114">
        <v>15</v>
      </c>
      <c r="C127" s="114">
        <v>49</v>
      </c>
      <c r="D127" s="114">
        <v>36</v>
      </c>
      <c r="E127" s="34" t="s">
        <v>45</v>
      </c>
      <c r="F127" s="19">
        <v>482.95727658986124</v>
      </c>
      <c r="G127" s="35">
        <v>9149.9663388202753</v>
      </c>
      <c r="H127" s="50">
        <v>130.12767520753241</v>
      </c>
      <c r="I127" s="35">
        <v>0</v>
      </c>
      <c r="J127" s="50">
        <v>0</v>
      </c>
      <c r="K127" s="35">
        <v>95.777548802879991</v>
      </c>
      <c r="L127" s="35">
        <v>1492.3866767202323</v>
      </c>
      <c r="M127" s="35">
        <v>11351.215516140781</v>
      </c>
      <c r="N127" s="32"/>
      <c r="O127" s="32"/>
      <c r="P127" s="34" t="s">
        <v>45</v>
      </c>
      <c r="Q127" s="36">
        <v>3394.5127621542233</v>
      </c>
      <c r="R127" s="35">
        <v>12315.438098355504</v>
      </c>
      <c r="S127" s="35">
        <v>2639.6139152147157</v>
      </c>
      <c r="T127" s="35">
        <v>2145.568709741819</v>
      </c>
      <c r="U127" s="44">
        <v>20495.133485466264</v>
      </c>
      <c r="V127" s="32"/>
      <c r="W127" s="32"/>
      <c r="X127" s="34" t="s">
        <v>45</v>
      </c>
      <c r="Y127" s="36">
        <v>0</v>
      </c>
      <c r="Z127" s="35">
        <v>0</v>
      </c>
      <c r="AA127" s="35">
        <v>124.74168209125725</v>
      </c>
      <c r="AB127" s="35">
        <v>0</v>
      </c>
      <c r="AC127" s="44">
        <v>124.74168209125725</v>
      </c>
    </row>
    <row r="128" spans="1:29" ht="12" x14ac:dyDescent="0.25">
      <c r="A128" s="114">
        <v>68</v>
      </c>
      <c r="B128" s="114">
        <v>68</v>
      </c>
      <c r="C128" s="114">
        <v>50</v>
      </c>
      <c r="D128" s="114">
        <v>68</v>
      </c>
      <c r="E128" s="38"/>
      <c r="F128" s="7"/>
      <c r="G128" s="3"/>
      <c r="H128" s="15"/>
      <c r="I128" s="3"/>
      <c r="J128" s="15"/>
      <c r="K128" s="3"/>
      <c r="L128" s="3"/>
      <c r="M128" s="3"/>
      <c r="N128" s="39"/>
      <c r="O128" s="39"/>
      <c r="P128" s="38"/>
      <c r="Q128" s="40"/>
      <c r="R128" s="3"/>
      <c r="S128" s="3"/>
      <c r="T128" s="3"/>
      <c r="U128" s="45"/>
      <c r="V128" s="39"/>
      <c r="W128" s="39"/>
      <c r="X128" s="38"/>
      <c r="Y128" s="40"/>
      <c r="Z128" s="3"/>
      <c r="AA128" s="3"/>
      <c r="AB128" s="3"/>
      <c r="AC128" s="45"/>
    </row>
    <row r="129" spans="1:29" ht="12" x14ac:dyDescent="0.25">
      <c r="A129" s="153">
        <v>55</v>
      </c>
      <c r="B129" s="153">
        <v>44</v>
      </c>
      <c r="C129" s="153">
        <v>51</v>
      </c>
      <c r="D129" s="153">
        <v>55</v>
      </c>
      <c r="E129" s="41" t="s">
        <v>97</v>
      </c>
      <c r="F129" s="4">
        <v>48824.667093636279</v>
      </c>
      <c r="G129" s="5">
        <v>4270.7137170794003</v>
      </c>
      <c r="H129" s="6">
        <v>36.509497058516395</v>
      </c>
      <c r="I129" s="6">
        <v>0</v>
      </c>
      <c r="J129" s="6">
        <v>0</v>
      </c>
      <c r="K129" s="5">
        <v>154541.22235746009</v>
      </c>
      <c r="L129" s="5">
        <v>4569.2095478272504</v>
      </c>
      <c r="M129" s="5">
        <v>212242.32221306156</v>
      </c>
      <c r="N129" s="32"/>
      <c r="O129" s="32"/>
      <c r="P129" s="41" t="s">
        <v>97</v>
      </c>
      <c r="Q129" s="42">
        <v>0</v>
      </c>
      <c r="R129" s="5">
        <v>8967.6194848808645</v>
      </c>
      <c r="S129" s="5">
        <v>233.13718359972796</v>
      </c>
      <c r="T129" s="5">
        <v>0</v>
      </c>
      <c r="U129" s="17">
        <v>9200.7566684805934</v>
      </c>
      <c r="V129" s="32"/>
      <c r="W129" s="32"/>
      <c r="X129" s="41" t="s">
        <v>97</v>
      </c>
      <c r="Y129" s="42">
        <v>0</v>
      </c>
      <c r="Z129" s="5">
        <v>0</v>
      </c>
      <c r="AA129" s="5">
        <v>2545.9852527428779</v>
      </c>
      <c r="AB129" s="5">
        <v>66.855227190283145</v>
      </c>
      <c r="AC129" s="17">
        <v>2612.8404799331611</v>
      </c>
    </row>
    <row r="130" spans="1:29" x14ac:dyDescent="0.2">
      <c r="A130" s="114">
        <v>20</v>
      </c>
      <c r="B130" s="114">
        <v>40</v>
      </c>
      <c r="C130" s="114">
        <v>52</v>
      </c>
      <c r="D130" s="114">
        <v>20</v>
      </c>
      <c r="E130" s="34" t="s">
        <v>46</v>
      </c>
      <c r="F130" s="19">
        <v>8552.2596879198536</v>
      </c>
      <c r="G130" s="35">
        <v>547.52840569917942</v>
      </c>
      <c r="H130" s="43">
        <v>0</v>
      </c>
      <c r="I130" s="43">
        <v>0</v>
      </c>
      <c r="J130" s="43">
        <v>0</v>
      </c>
      <c r="K130" s="35">
        <v>47504.480061603164</v>
      </c>
      <c r="L130" s="35">
        <v>1994.6037759090966</v>
      </c>
      <c r="M130" s="35">
        <v>58598.871931131296</v>
      </c>
      <c r="N130" s="32"/>
      <c r="O130" s="32"/>
      <c r="P130" s="34" t="s">
        <v>46</v>
      </c>
      <c r="Q130" s="36">
        <v>0</v>
      </c>
      <c r="R130" s="35">
        <v>202.51797584241197</v>
      </c>
      <c r="S130" s="35">
        <v>181.01895142689597</v>
      </c>
      <c r="T130" s="35">
        <v>0</v>
      </c>
      <c r="U130" s="44">
        <v>383.53692726930797</v>
      </c>
      <c r="V130" s="32"/>
      <c r="W130" s="32"/>
      <c r="X130" s="34" t="s">
        <v>46</v>
      </c>
      <c r="Y130" s="36">
        <v>0</v>
      </c>
      <c r="Z130" s="35">
        <v>0</v>
      </c>
      <c r="AA130" s="35">
        <v>1095.3014509911741</v>
      </c>
      <c r="AB130" s="35">
        <v>5.8025920710559991</v>
      </c>
      <c r="AC130" s="44">
        <v>1101.1040430622302</v>
      </c>
    </row>
    <row r="131" spans="1:29" x14ac:dyDescent="0.2">
      <c r="A131" s="114">
        <v>29</v>
      </c>
      <c r="B131" s="114">
        <v>41</v>
      </c>
      <c r="C131" s="114">
        <v>53</v>
      </c>
      <c r="D131" s="114">
        <v>29</v>
      </c>
      <c r="E131" s="34" t="s">
        <v>47</v>
      </c>
      <c r="F131" s="19">
        <v>20739.434957407197</v>
      </c>
      <c r="G131" s="35">
        <v>3388.1745869579622</v>
      </c>
      <c r="H131" s="43">
        <v>36.509497058516395</v>
      </c>
      <c r="I131" s="43">
        <v>0</v>
      </c>
      <c r="J131" s="43">
        <v>0</v>
      </c>
      <c r="K131" s="35">
        <v>67029.865481035653</v>
      </c>
      <c r="L131" s="35">
        <v>2549.9175359142246</v>
      </c>
      <c r="M131" s="35">
        <v>93743.902058373555</v>
      </c>
      <c r="N131" s="32"/>
      <c r="O131" s="32"/>
      <c r="P131" s="34" t="s">
        <v>47</v>
      </c>
      <c r="Q131" s="36">
        <v>0</v>
      </c>
      <c r="R131" s="35">
        <v>6444.0193212383901</v>
      </c>
      <c r="S131" s="35">
        <v>52.118232172831995</v>
      </c>
      <c r="T131" s="35">
        <v>0</v>
      </c>
      <c r="U131" s="44">
        <v>6496.1375534112221</v>
      </c>
      <c r="V131" s="32"/>
      <c r="W131" s="32"/>
      <c r="X131" s="34" t="s">
        <v>47</v>
      </c>
      <c r="Y131" s="36">
        <v>0</v>
      </c>
      <c r="Z131" s="35">
        <v>0</v>
      </c>
      <c r="AA131" s="35">
        <v>517.06640182374406</v>
      </c>
      <c r="AB131" s="35">
        <v>14.069983555487994</v>
      </c>
      <c r="AC131" s="44">
        <v>531.13638537923202</v>
      </c>
    </row>
    <row r="132" spans="1:29" x14ac:dyDescent="0.2">
      <c r="A132" s="114">
        <v>39</v>
      </c>
      <c r="B132" s="114">
        <v>42</v>
      </c>
      <c r="C132" s="114">
        <v>54</v>
      </c>
      <c r="D132" s="114">
        <v>39</v>
      </c>
      <c r="E132" s="34" t="s">
        <v>48</v>
      </c>
      <c r="F132" s="19">
        <v>16074.965043285023</v>
      </c>
      <c r="G132" s="35">
        <v>112.46855851455044</v>
      </c>
      <c r="H132" s="43">
        <v>0</v>
      </c>
      <c r="I132" s="43">
        <v>0</v>
      </c>
      <c r="J132" s="43">
        <v>0</v>
      </c>
      <c r="K132" s="35">
        <v>11850.710531673225</v>
      </c>
      <c r="L132" s="35">
        <v>0</v>
      </c>
      <c r="M132" s="35">
        <v>28038.144133472801</v>
      </c>
      <c r="N132" s="32"/>
      <c r="O132" s="32"/>
      <c r="P132" s="34" t="s">
        <v>48</v>
      </c>
      <c r="Q132" s="36">
        <v>0</v>
      </c>
      <c r="R132" s="35">
        <v>1996.7077018813891</v>
      </c>
      <c r="S132" s="35">
        <v>0</v>
      </c>
      <c r="T132" s="35">
        <v>0</v>
      </c>
      <c r="U132" s="44">
        <v>1996.7077018813891</v>
      </c>
      <c r="V132" s="32"/>
      <c r="W132" s="32"/>
      <c r="X132" s="34" t="s">
        <v>48</v>
      </c>
      <c r="Y132" s="36">
        <v>0</v>
      </c>
      <c r="Z132" s="35">
        <v>0</v>
      </c>
      <c r="AA132" s="35">
        <v>402.37833691130015</v>
      </c>
      <c r="AB132" s="35">
        <v>46.982651563739154</v>
      </c>
      <c r="AC132" s="44">
        <v>449.36098847503933</v>
      </c>
    </row>
    <row r="133" spans="1:29" x14ac:dyDescent="0.2">
      <c r="A133" s="114">
        <v>45</v>
      </c>
      <c r="B133" s="114">
        <v>43</v>
      </c>
      <c r="C133" s="114">
        <v>55</v>
      </c>
      <c r="D133" s="114">
        <v>45</v>
      </c>
      <c r="E133" s="34" t="s">
        <v>49</v>
      </c>
      <c r="F133" s="19">
        <v>3458.0074050242006</v>
      </c>
      <c r="G133" s="35">
        <v>222.54216590770818</v>
      </c>
      <c r="H133" s="43">
        <v>0</v>
      </c>
      <c r="I133" s="43">
        <v>0</v>
      </c>
      <c r="J133" s="43">
        <v>0</v>
      </c>
      <c r="K133" s="35">
        <v>28156.16628314805</v>
      </c>
      <c r="L133" s="35">
        <v>24.688236003929259</v>
      </c>
      <c r="M133" s="35">
        <v>31861.404090083888</v>
      </c>
      <c r="N133" s="32"/>
      <c r="O133" s="32"/>
      <c r="P133" s="34" t="s">
        <v>49</v>
      </c>
      <c r="Q133" s="36">
        <v>0</v>
      </c>
      <c r="R133" s="35">
        <v>324.37448591867292</v>
      </c>
      <c r="S133" s="35">
        <v>0</v>
      </c>
      <c r="T133" s="35">
        <v>0</v>
      </c>
      <c r="U133" s="44">
        <v>324.37448591867292</v>
      </c>
      <c r="V133" s="32"/>
      <c r="W133" s="32"/>
      <c r="X133" s="34" t="s">
        <v>49</v>
      </c>
      <c r="Y133" s="36">
        <v>0</v>
      </c>
      <c r="Z133" s="35">
        <v>0</v>
      </c>
      <c r="AA133" s="35">
        <v>531.23906301665954</v>
      </c>
      <c r="AB133" s="35">
        <v>0</v>
      </c>
      <c r="AC133" s="44">
        <v>531.23906301665954</v>
      </c>
    </row>
    <row r="134" spans="1:29" ht="12" x14ac:dyDescent="0.25">
      <c r="A134" s="114">
        <v>69</v>
      </c>
      <c r="B134" s="114">
        <v>69</v>
      </c>
      <c r="C134" s="114">
        <v>56</v>
      </c>
      <c r="D134" s="114">
        <v>69</v>
      </c>
      <c r="E134" s="31"/>
      <c r="F134" s="11"/>
      <c r="G134" s="12"/>
      <c r="H134" s="13"/>
      <c r="I134" s="13"/>
      <c r="J134" s="13"/>
      <c r="K134" s="12"/>
      <c r="L134" s="12"/>
      <c r="M134" s="12"/>
      <c r="N134" s="39"/>
      <c r="O134" s="39"/>
      <c r="P134" s="31"/>
      <c r="Q134" s="48"/>
      <c r="R134" s="12"/>
      <c r="S134" s="12"/>
      <c r="T134" s="12"/>
      <c r="U134" s="49"/>
      <c r="V134" s="39"/>
      <c r="W134" s="39"/>
      <c r="X134" s="31"/>
      <c r="Y134" s="48"/>
      <c r="Z134" s="12"/>
      <c r="AA134" s="12"/>
      <c r="AB134" s="12"/>
      <c r="AC134" s="49"/>
    </row>
    <row r="135" spans="1:29" ht="12" x14ac:dyDescent="0.25">
      <c r="A135" s="153">
        <v>58</v>
      </c>
      <c r="B135" s="153">
        <v>58</v>
      </c>
      <c r="C135" s="153">
        <v>57</v>
      </c>
      <c r="D135" s="153">
        <v>56</v>
      </c>
      <c r="E135" s="41" t="s">
        <v>96</v>
      </c>
      <c r="F135" s="4">
        <v>8515.5076243883414</v>
      </c>
      <c r="G135" s="5">
        <v>35855.470067129056</v>
      </c>
      <c r="H135" s="6">
        <v>248.23137598497999</v>
      </c>
      <c r="I135" s="6">
        <v>21.772192178927344</v>
      </c>
      <c r="J135" s="6">
        <v>0</v>
      </c>
      <c r="K135" s="5">
        <v>14045.125072304223</v>
      </c>
      <c r="L135" s="5">
        <v>11438.943321237477</v>
      </c>
      <c r="M135" s="5">
        <v>70125.049653223003</v>
      </c>
      <c r="N135" s="32"/>
      <c r="O135" s="32"/>
      <c r="P135" s="41" t="s">
        <v>96</v>
      </c>
      <c r="Q135" s="42">
        <v>2567.2395448983798</v>
      </c>
      <c r="R135" s="5">
        <v>5669.9427028396913</v>
      </c>
      <c r="S135" s="5">
        <v>163.29386227073425</v>
      </c>
      <c r="T135" s="5">
        <v>141.4067969042178</v>
      </c>
      <c r="U135" s="17">
        <v>8541.8829069130243</v>
      </c>
      <c r="V135" s="32"/>
      <c r="W135" s="32"/>
      <c r="X135" s="41" t="s">
        <v>96</v>
      </c>
      <c r="Y135" s="42">
        <v>17395.727588822931</v>
      </c>
      <c r="Z135" s="5">
        <v>178.4647080271352</v>
      </c>
      <c r="AA135" s="5">
        <v>1085.0973981596585</v>
      </c>
      <c r="AB135" s="5">
        <v>540.33372339335324</v>
      </c>
      <c r="AC135" s="17">
        <v>19199.623418403076</v>
      </c>
    </row>
    <row r="136" spans="1:29" x14ac:dyDescent="0.2">
      <c r="A136" s="114">
        <v>3</v>
      </c>
      <c r="B136" s="114">
        <v>54</v>
      </c>
      <c r="C136" s="114">
        <v>58</v>
      </c>
      <c r="D136" s="114">
        <v>3</v>
      </c>
      <c r="E136" s="34" t="s">
        <v>50</v>
      </c>
      <c r="F136" s="19">
        <v>1992.4856286108952</v>
      </c>
      <c r="G136" s="35">
        <v>3634.2308610546274</v>
      </c>
      <c r="H136" s="43">
        <v>58.425954294707999</v>
      </c>
      <c r="I136" s="43">
        <v>0</v>
      </c>
      <c r="J136" s="43">
        <v>0</v>
      </c>
      <c r="K136" s="35">
        <v>2463.2156180172165</v>
      </c>
      <c r="L136" s="35">
        <v>1529.3770932414816</v>
      </c>
      <c r="M136" s="35">
        <v>9677.7351552189284</v>
      </c>
      <c r="N136" s="32"/>
      <c r="O136" s="32"/>
      <c r="P136" s="34" t="s">
        <v>50</v>
      </c>
      <c r="Q136" s="36">
        <v>0</v>
      </c>
      <c r="R136" s="35">
        <v>984.03806303887188</v>
      </c>
      <c r="S136" s="35">
        <v>35.414633122664398</v>
      </c>
      <c r="T136" s="35">
        <v>0</v>
      </c>
      <c r="U136" s="44">
        <v>1019.4526961615363</v>
      </c>
      <c r="V136" s="32"/>
      <c r="W136" s="32"/>
      <c r="X136" s="34" t="s">
        <v>50</v>
      </c>
      <c r="Y136" s="36">
        <v>720.25576928184512</v>
      </c>
      <c r="Z136" s="35">
        <v>0</v>
      </c>
      <c r="AA136" s="35">
        <v>0</v>
      </c>
      <c r="AB136" s="35">
        <v>38.583516270892005</v>
      </c>
      <c r="AC136" s="44">
        <v>758.83928555273712</v>
      </c>
    </row>
    <row r="137" spans="1:29" x14ac:dyDescent="0.2">
      <c r="A137" s="114">
        <v>21</v>
      </c>
      <c r="B137" s="114">
        <v>55</v>
      </c>
      <c r="C137" s="114">
        <v>59</v>
      </c>
      <c r="D137" s="114">
        <v>21</v>
      </c>
      <c r="E137" s="34" t="s">
        <v>51</v>
      </c>
      <c r="F137" s="19">
        <v>1421.5280931087793</v>
      </c>
      <c r="G137" s="35">
        <v>19235.751202871077</v>
      </c>
      <c r="H137" s="43">
        <v>46.06541635150721</v>
      </c>
      <c r="I137" s="43">
        <v>0</v>
      </c>
      <c r="J137" s="43">
        <v>0</v>
      </c>
      <c r="K137" s="35">
        <v>7920.1570163958277</v>
      </c>
      <c r="L137" s="35">
        <v>5870.6581322852971</v>
      </c>
      <c r="M137" s="35">
        <v>34494.159861012486</v>
      </c>
      <c r="N137" s="32"/>
      <c r="O137" s="32"/>
      <c r="P137" s="34" t="s">
        <v>51</v>
      </c>
      <c r="Q137" s="36">
        <v>0</v>
      </c>
      <c r="R137" s="35">
        <v>1405.5314724362124</v>
      </c>
      <c r="S137" s="35">
        <v>17.871622264152066</v>
      </c>
      <c r="T137" s="35">
        <v>131.99363078051118</v>
      </c>
      <c r="U137" s="44">
        <v>1555.3967254808758</v>
      </c>
      <c r="V137" s="32"/>
      <c r="W137" s="32"/>
      <c r="X137" s="34" t="s">
        <v>51</v>
      </c>
      <c r="Y137" s="36">
        <v>2701.6959397241512</v>
      </c>
      <c r="Z137" s="35">
        <v>87.703522843906072</v>
      </c>
      <c r="AA137" s="35">
        <v>521.56927017529995</v>
      </c>
      <c r="AB137" s="35">
        <v>51.904109376057065</v>
      </c>
      <c r="AC137" s="44">
        <v>3362.8728421194146</v>
      </c>
    </row>
    <row r="138" spans="1:29" x14ac:dyDescent="0.2">
      <c r="A138" s="114">
        <v>33</v>
      </c>
      <c r="B138" s="114">
        <v>56</v>
      </c>
      <c r="C138" s="114">
        <v>60</v>
      </c>
      <c r="D138" s="114">
        <v>33</v>
      </c>
      <c r="E138" s="34" t="s">
        <v>52</v>
      </c>
      <c r="F138" s="19">
        <v>3081.1151774318892</v>
      </c>
      <c r="G138" s="35">
        <v>2242.2250707787775</v>
      </c>
      <c r="H138" s="43">
        <v>0</v>
      </c>
      <c r="I138" s="43">
        <v>21.772192178927344</v>
      </c>
      <c r="J138" s="43">
        <v>0</v>
      </c>
      <c r="K138" s="35">
        <v>890.66634153259724</v>
      </c>
      <c r="L138" s="35">
        <v>1065.6408077610952</v>
      </c>
      <c r="M138" s="35">
        <v>7301.4195896832862</v>
      </c>
      <c r="N138" s="32"/>
      <c r="O138" s="32"/>
      <c r="P138" s="34" t="s">
        <v>52</v>
      </c>
      <c r="Q138" s="36">
        <v>2567.2395448983798</v>
      </c>
      <c r="R138" s="35">
        <v>2909.9269974018193</v>
      </c>
      <c r="S138" s="35">
        <v>110.00760688391779</v>
      </c>
      <c r="T138" s="35">
        <v>0</v>
      </c>
      <c r="U138" s="44">
        <v>5587.1741491841176</v>
      </c>
      <c r="V138" s="32"/>
      <c r="W138" s="32"/>
      <c r="X138" s="34" t="s">
        <v>52</v>
      </c>
      <c r="Y138" s="36">
        <v>72.045259104999346</v>
      </c>
      <c r="Z138" s="35">
        <v>90.761185183229117</v>
      </c>
      <c r="AA138" s="35">
        <v>227.35816313300086</v>
      </c>
      <c r="AB138" s="35">
        <v>14.249371262171456</v>
      </c>
      <c r="AC138" s="44">
        <v>404.41397868340079</v>
      </c>
    </row>
    <row r="139" spans="1:29" x14ac:dyDescent="0.2">
      <c r="A139" s="114">
        <v>41</v>
      </c>
      <c r="B139" s="114">
        <v>57</v>
      </c>
      <c r="C139" s="114">
        <v>61</v>
      </c>
      <c r="D139" s="114">
        <v>41</v>
      </c>
      <c r="E139" s="34" t="s">
        <v>53</v>
      </c>
      <c r="F139" s="19">
        <v>2020.3787252367788</v>
      </c>
      <c r="G139" s="35">
        <v>10743.26293242457</v>
      </c>
      <c r="H139" s="43">
        <v>143.74000533876477</v>
      </c>
      <c r="I139" s="43">
        <v>0</v>
      </c>
      <c r="J139" s="43">
        <v>0</v>
      </c>
      <c r="K139" s="35">
        <v>2771.0860963585824</v>
      </c>
      <c r="L139" s="35">
        <v>2973.2672879496022</v>
      </c>
      <c r="M139" s="35">
        <v>18651.735047308299</v>
      </c>
      <c r="N139" s="32"/>
      <c r="O139" s="32"/>
      <c r="P139" s="34" t="s">
        <v>53</v>
      </c>
      <c r="Q139" s="36">
        <v>0</v>
      </c>
      <c r="R139" s="35">
        <v>370.44616996278808</v>
      </c>
      <c r="S139" s="35">
        <v>0</v>
      </c>
      <c r="T139" s="35">
        <v>9.4131661237066204</v>
      </c>
      <c r="U139" s="44">
        <v>379.85933608649469</v>
      </c>
      <c r="V139" s="32"/>
      <c r="W139" s="32"/>
      <c r="X139" s="34" t="s">
        <v>53</v>
      </c>
      <c r="Y139" s="36">
        <v>13901.730620711935</v>
      </c>
      <c r="Z139" s="35">
        <v>0</v>
      </c>
      <c r="AA139" s="35">
        <v>336.16996485135763</v>
      </c>
      <c r="AB139" s="35">
        <v>435.5967264842327</v>
      </c>
      <c r="AC139" s="44">
        <v>14673.497312047524</v>
      </c>
    </row>
    <row r="140" spans="1:29" ht="12" x14ac:dyDescent="0.25">
      <c r="A140" s="114">
        <v>70</v>
      </c>
      <c r="B140" s="114">
        <v>70</v>
      </c>
      <c r="C140" s="114">
        <v>62</v>
      </c>
      <c r="D140" s="114">
        <v>70</v>
      </c>
      <c r="E140" s="38"/>
      <c r="F140" s="7"/>
      <c r="G140" s="3"/>
      <c r="H140" s="8"/>
      <c r="I140" s="8"/>
      <c r="J140" s="8"/>
      <c r="K140" s="3"/>
      <c r="L140" s="3"/>
      <c r="M140" s="3"/>
      <c r="N140" s="39"/>
      <c r="O140" s="39"/>
      <c r="P140" s="38"/>
      <c r="Q140" s="40"/>
      <c r="R140" s="3"/>
      <c r="S140" s="3"/>
      <c r="T140" s="3"/>
      <c r="U140" s="45"/>
      <c r="V140" s="39"/>
      <c r="W140" s="39"/>
      <c r="X140" s="38"/>
      <c r="Y140" s="40"/>
      <c r="Z140" s="3"/>
      <c r="AA140" s="3"/>
      <c r="AB140" s="3"/>
      <c r="AC140" s="45"/>
    </row>
    <row r="141" spans="1:29" ht="12" x14ac:dyDescent="0.25">
      <c r="A141" s="153">
        <v>54</v>
      </c>
      <c r="B141" s="153">
        <v>39</v>
      </c>
      <c r="C141" s="153">
        <v>63</v>
      </c>
      <c r="D141" s="153">
        <v>57</v>
      </c>
      <c r="E141" s="41" t="s">
        <v>95</v>
      </c>
      <c r="F141" s="4">
        <v>3781.549143589602</v>
      </c>
      <c r="G141" s="5">
        <v>6167.5861327122175</v>
      </c>
      <c r="H141" s="6">
        <v>0</v>
      </c>
      <c r="I141" s="6">
        <v>245.80717323820127</v>
      </c>
      <c r="J141" s="6">
        <v>0</v>
      </c>
      <c r="K141" s="5">
        <v>3356.6710574952335</v>
      </c>
      <c r="L141" s="5">
        <v>2424.1506126280005</v>
      </c>
      <c r="M141" s="5">
        <v>15975.764119663254</v>
      </c>
      <c r="N141" s="32"/>
      <c r="O141" s="32"/>
      <c r="P141" s="41" t="s">
        <v>95</v>
      </c>
      <c r="Q141" s="42">
        <v>2968.269007677512</v>
      </c>
      <c r="R141" s="5">
        <v>13057.672982290047</v>
      </c>
      <c r="S141" s="5">
        <v>274.05364709977601</v>
      </c>
      <c r="T141" s="5">
        <v>1415.769167519356</v>
      </c>
      <c r="U141" s="17">
        <v>17715.764804586692</v>
      </c>
      <c r="V141" s="32"/>
      <c r="W141" s="32"/>
      <c r="X141" s="41" t="s">
        <v>95</v>
      </c>
      <c r="Y141" s="42">
        <v>277.12073334246406</v>
      </c>
      <c r="Z141" s="5">
        <v>2050.0984200609118</v>
      </c>
      <c r="AA141" s="5">
        <v>2068.1720377260035</v>
      </c>
      <c r="AB141" s="5">
        <v>954.90708796288982</v>
      </c>
      <c r="AC141" s="17">
        <v>5350.2982790922697</v>
      </c>
    </row>
    <row r="142" spans="1:29" x14ac:dyDescent="0.2">
      <c r="A142" s="114">
        <v>10</v>
      </c>
      <c r="B142" s="114">
        <v>36</v>
      </c>
      <c r="C142" s="114">
        <v>64</v>
      </c>
      <c r="D142" s="114">
        <v>10</v>
      </c>
      <c r="E142" s="34" t="s">
        <v>54</v>
      </c>
      <c r="F142" s="19">
        <v>3781.549143589602</v>
      </c>
      <c r="G142" s="35">
        <v>4099.3326161252971</v>
      </c>
      <c r="H142" s="43">
        <v>0</v>
      </c>
      <c r="I142" s="43">
        <v>0</v>
      </c>
      <c r="J142" s="43">
        <v>0</v>
      </c>
      <c r="K142" s="35">
        <v>2603.5545995463722</v>
      </c>
      <c r="L142" s="35">
        <v>1826.7821940510757</v>
      </c>
      <c r="M142" s="35">
        <v>12311.218553312348</v>
      </c>
      <c r="N142" s="32"/>
      <c r="O142" s="32"/>
      <c r="P142" s="34" t="s">
        <v>54</v>
      </c>
      <c r="Q142" s="36">
        <v>2119.5002684400001</v>
      </c>
      <c r="R142" s="35">
        <v>9906.5012779575791</v>
      </c>
      <c r="S142" s="35">
        <v>0</v>
      </c>
      <c r="T142" s="35">
        <v>1209.2965139327998</v>
      </c>
      <c r="U142" s="44">
        <v>13235.29806033038</v>
      </c>
      <c r="V142" s="32"/>
      <c r="W142" s="32"/>
      <c r="X142" s="34" t="s">
        <v>54</v>
      </c>
      <c r="Y142" s="36">
        <v>0</v>
      </c>
      <c r="Z142" s="35">
        <v>923.1673466393039</v>
      </c>
      <c r="AA142" s="35">
        <v>1845.1762503228715</v>
      </c>
      <c r="AB142" s="35">
        <v>525.70544216261112</v>
      </c>
      <c r="AC142" s="44">
        <v>3294.0490391247868</v>
      </c>
    </row>
    <row r="143" spans="1:29" x14ac:dyDescent="0.2">
      <c r="A143" s="114">
        <v>12</v>
      </c>
      <c r="B143" s="114">
        <v>37</v>
      </c>
      <c r="C143" s="114">
        <v>65</v>
      </c>
      <c r="D143" s="114">
        <v>12</v>
      </c>
      <c r="E143" s="34" t="s">
        <v>55</v>
      </c>
      <c r="F143" s="19">
        <v>0</v>
      </c>
      <c r="G143" s="35">
        <v>294.51895821901201</v>
      </c>
      <c r="H143" s="43">
        <v>0</v>
      </c>
      <c r="I143" s="43">
        <v>245.80717323820127</v>
      </c>
      <c r="J143" s="43">
        <v>0</v>
      </c>
      <c r="K143" s="35">
        <v>17.505088292060691</v>
      </c>
      <c r="L143" s="35">
        <v>96.197250889375979</v>
      </c>
      <c r="M143" s="35">
        <v>654.02847063864988</v>
      </c>
      <c r="N143" s="32"/>
      <c r="O143" s="32"/>
      <c r="P143" s="34" t="s">
        <v>55</v>
      </c>
      <c r="Q143" s="36">
        <v>143.56072286999998</v>
      </c>
      <c r="R143" s="35">
        <v>1831.4740440723963</v>
      </c>
      <c r="S143" s="35">
        <v>266.91699302064001</v>
      </c>
      <c r="T143" s="35">
        <v>195.26224202247604</v>
      </c>
      <c r="U143" s="44">
        <v>2437.2140019855124</v>
      </c>
      <c r="V143" s="32"/>
      <c r="W143" s="32"/>
      <c r="X143" s="34" t="s">
        <v>55</v>
      </c>
      <c r="Y143" s="36">
        <v>277.12073334246406</v>
      </c>
      <c r="Z143" s="35">
        <v>1126.9310734216081</v>
      </c>
      <c r="AA143" s="35">
        <v>74.304126884748001</v>
      </c>
      <c r="AB143" s="35">
        <v>340.50324167927198</v>
      </c>
      <c r="AC143" s="44">
        <v>1818.8591753280921</v>
      </c>
    </row>
    <row r="144" spans="1:29" x14ac:dyDescent="0.2">
      <c r="A144" s="114">
        <v>42</v>
      </c>
      <c r="B144" s="114">
        <v>38</v>
      </c>
      <c r="C144" s="114">
        <v>66</v>
      </c>
      <c r="D144" s="114">
        <v>42</v>
      </c>
      <c r="E144" s="34" t="s">
        <v>56</v>
      </c>
      <c r="F144" s="19">
        <v>0</v>
      </c>
      <c r="G144" s="35">
        <v>1773.7345583679082</v>
      </c>
      <c r="H144" s="43">
        <v>0</v>
      </c>
      <c r="I144" s="43">
        <v>0</v>
      </c>
      <c r="J144" s="43">
        <v>0</v>
      </c>
      <c r="K144" s="35">
        <v>735.61136965680055</v>
      </c>
      <c r="L144" s="35">
        <v>501.17116768754869</v>
      </c>
      <c r="M144" s="35">
        <v>3010.5170957122577</v>
      </c>
      <c r="N144" s="32"/>
      <c r="O144" s="32"/>
      <c r="P144" s="34" t="s">
        <v>56</v>
      </c>
      <c r="Q144" s="36">
        <v>705.20801636751185</v>
      </c>
      <c r="R144" s="35">
        <v>1319.6976602600723</v>
      </c>
      <c r="S144" s="35">
        <v>7.1366540791360018</v>
      </c>
      <c r="T144" s="35">
        <v>11.210411564079998</v>
      </c>
      <c r="U144" s="44">
        <v>2043.2527422708001</v>
      </c>
      <c r="V144" s="32"/>
      <c r="W144" s="32"/>
      <c r="X144" s="34" t="s">
        <v>56</v>
      </c>
      <c r="Y144" s="36">
        <v>0</v>
      </c>
      <c r="Z144" s="35">
        <v>0</v>
      </c>
      <c r="AA144" s="35">
        <v>148.691660518384</v>
      </c>
      <c r="AB144" s="35">
        <v>88.698404121006675</v>
      </c>
      <c r="AC144" s="44">
        <v>237.39006463939069</v>
      </c>
    </row>
    <row r="145" spans="1:29" ht="12" x14ac:dyDescent="0.25">
      <c r="A145" s="114">
        <v>71</v>
      </c>
      <c r="B145" s="114">
        <v>71</v>
      </c>
      <c r="C145" s="114">
        <v>67</v>
      </c>
      <c r="D145" s="114">
        <v>71</v>
      </c>
      <c r="E145" s="38"/>
      <c r="F145" s="7"/>
      <c r="G145" s="3"/>
      <c r="H145" s="8"/>
      <c r="I145" s="8"/>
      <c r="J145" s="8"/>
      <c r="K145" s="3"/>
      <c r="L145" s="3"/>
      <c r="M145" s="3"/>
      <c r="N145" s="39"/>
      <c r="O145" s="39"/>
      <c r="P145" s="38"/>
      <c r="Q145" s="40"/>
      <c r="R145" s="3"/>
      <c r="S145" s="3"/>
      <c r="T145" s="3"/>
      <c r="U145" s="45"/>
      <c r="V145" s="39"/>
      <c r="W145" s="39"/>
      <c r="X145" s="38"/>
      <c r="Y145" s="40"/>
      <c r="Z145" s="3"/>
      <c r="AA145" s="3"/>
      <c r="AB145" s="3"/>
      <c r="AC145" s="45"/>
    </row>
    <row r="146" spans="1:29" ht="12" x14ac:dyDescent="0.25">
      <c r="A146" s="153">
        <v>47</v>
      </c>
      <c r="B146" s="153">
        <v>10</v>
      </c>
      <c r="C146" s="153">
        <v>68</v>
      </c>
      <c r="D146" s="153">
        <v>58</v>
      </c>
      <c r="E146" s="41" t="s">
        <v>94</v>
      </c>
      <c r="F146" s="4">
        <v>760.1812866496083</v>
      </c>
      <c r="G146" s="5">
        <v>6017.7965129137383</v>
      </c>
      <c r="H146" s="6">
        <v>1134.2890341523239</v>
      </c>
      <c r="I146" s="6">
        <v>0</v>
      </c>
      <c r="J146" s="6">
        <v>0</v>
      </c>
      <c r="K146" s="5">
        <v>3327.7479785416613</v>
      </c>
      <c r="L146" s="5">
        <v>289.1486804757248</v>
      </c>
      <c r="M146" s="5">
        <v>11529.163492733056</v>
      </c>
      <c r="N146" s="32"/>
      <c r="O146" s="32"/>
      <c r="P146" s="41" t="s">
        <v>94</v>
      </c>
      <c r="Q146" s="42">
        <v>1992.9658985209924</v>
      </c>
      <c r="R146" s="5">
        <v>8158.5899462397883</v>
      </c>
      <c r="S146" s="5">
        <v>257.03400327564617</v>
      </c>
      <c r="T146" s="5">
        <v>761.45029468135021</v>
      </c>
      <c r="U146" s="17">
        <v>11170.040142717777</v>
      </c>
      <c r="V146" s="32"/>
      <c r="W146" s="32"/>
      <c r="X146" s="41" t="s">
        <v>94</v>
      </c>
      <c r="Y146" s="42">
        <v>1282.3572030500602</v>
      </c>
      <c r="Z146" s="5">
        <v>108.04227517439999</v>
      </c>
      <c r="AA146" s="5">
        <v>3427.9412539896921</v>
      </c>
      <c r="AB146" s="5">
        <v>290.6574384412819</v>
      </c>
      <c r="AC146" s="17">
        <v>5108.9981706554336</v>
      </c>
    </row>
    <row r="147" spans="1:29" x14ac:dyDescent="0.2">
      <c r="A147" s="114">
        <v>6</v>
      </c>
      <c r="B147" s="114">
        <v>8</v>
      </c>
      <c r="C147" s="114">
        <v>69</v>
      </c>
      <c r="D147" s="114">
        <v>6</v>
      </c>
      <c r="E147" s="34" t="s">
        <v>57</v>
      </c>
      <c r="F147" s="19">
        <v>749.75054980271807</v>
      </c>
      <c r="G147" s="35">
        <v>5584.3108639313386</v>
      </c>
      <c r="H147" s="43">
        <v>1134.2890341523239</v>
      </c>
      <c r="I147" s="43">
        <v>0</v>
      </c>
      <c r="J147" s="43">
        <v>0</v>
      </c>
      <c r="K147" s="35">
        <v>3324.5138615111814</v>
      </c>
      <c r="L147" s="35">
        <v>289.1486804757248</v>
      </c>
      <c r="M147" s="35">
        <v>11082.012989873285</v>
      </c>
      <c r="N147" s="32"/>
      <c r="O147" s="32"/>
      <c r="P147" s="34" t="s">
        <v>57</v>
      </c>
      <c r="Q147" s="36">
        <v>1992.9658985209924</v>
      </c>
      <c r="R147" s="35">
        <v>7691.4618730257926</v>
      </c>
      <c r="S147" s="35">
        <v>251.12958445710217</v>
      </c>
      <c r="T147" s="35">
        <v>761.45029468135021</v>
      </c>
      <c r="U147" s="44">
        <v>10697.007650685237</v>
      </c>
      <c r="V147" s="32"/>
      <c r="W147" s="32"/>
      <c r="X147" s="34" t="s">
        <v>57</v>
      </c>
      <c r="Y147" s="36">
        <v>788.66324879322156</v>
      </c>
      <c r="Z147" s="35">
        <v>0</v>
      </c>
      <c r="AA147" s="35">
        <v>3319.8937856512439</v>
      </c>
      <c r="AB147" s="35">
        <v>230.25428384688189</v>
      </c>
      <c r="AC147" s="44">
        <v>4338.8113182913476</v>
      </c>
    </row>
    <row r="148" spans="1:29" x14ac:dyDescent="0.2">
      <c r="A148" s="114">
        <v>38</v>
      </c>
      <c r="B148" s="114">
        <v>9</v>
      </c>
      <c r="C148" s="114">
        <v>70</v>
      </c>
      <c r="D148" s="114">
        <v>38</v>
      </c>
      <c r="E148" s="34" t="s">
        <v>58</v>
      </c>
      <c r="F148" s="19">
        <v>10.430736846890191</v>
      </c>
      <c r="G148" s="35">
        <v>433.48564898239994</v>
      </c>
      <c r="H148" s="43">
        <v>0</v>
      </c>
      <c r="I148" s="43">
        <v>0</v>
      </c>
      <c r="J148" s="43">
        <v>0</v>
      </c>
      <c r="K148" s="35">
        <v>3.2341170304799984</v>
      </c>
      <c r="L148" s="35">
        <v>0</v>
      </c>
      <c r="M148" s="35">
        <v>447.15050285977009</v>
      </c>
      <c r="N148" s="32"/>
      <c r="O148" s="32"/>
      <c r="P148" s="34" t="s">
        <v>58</v>
      </c>
      <c r="Q148" s="36">
        <v>0</v>
      </c>
      <c r="R148" s="35">
        <v>467.12807321399572</v>
      </c>
      <c r="S148" s="35">
        <v>5.9044188185439994</v>
      </c>
      <c r="T148" s="35">
        <v>0</v>
      </c>
      <c r="U148" s="44">
        <v>473.03249203253972</v>
      </c>
      <c r="V148" s="32"/>
      <c r="W148" s="32"/>
      <c r="X148" s="34" t="s">
        <v>58</v>
      </c>
      <c r="Y148" s="36">
        <v>493.69395425683859</v>
      </c>
      <c r="Z148" s="35">
        <v>108.04227517439999</v>
      </c>
      <c r="AA148" s="35">
        <v>108.04746833844798</v>
      </c>
      <c r="AB148" s="35">
        <v>60.403154594399993</v>
      </c>
      <c r="AC148" s="44">
        <v>770.18685236408658</v>
      </c>
    </row>
    <row r="149" spans="1:29" ht="12.6" thickBot="1" x14ac:dyDescent="0.3">
      <c r="A149" s="114">
        <v>72</v>
      </c>
      <c r="B149" s="114">
        <v>72</v>
      </c>
      <c r="C149" s="114">
        <v>71</v>
      </c>
      <c r="D149" s="114">
        <v>72</v>
      </c>
      <c r="E149" s="31"/>
      <c r="F149" s="11"/>
      <c r="G149" s="12"/>
      <c r="H149" s="13"/>
      <c r="I149" s="13"/>
      <c r="J149" s="13"/>
      <c r="K149" s="12"/>
      <c r="L149" s="12"/>
      <c r="M149" s="12"/>
      <c r="N149" s="39"/>
      <c r="O149" s="39"/>
      <c r="P149" s="31"/>
      <c r="Q149" s="51"/>
      <c r="R149" s="52"/>
      <c r="S149" s="52"/>
      <c r="T149" s="52"/>
      <c r="U149" s="49"/>
      <c r="V149" s="39"/>
      <c r="W149" s="39"/>
      <c r="X149" s="31"/>
      <c r="Y149" s="51"/>
      <c r="Z149" s="52"/>
      <c r="AA149" s="52"/>
      <c r="AB149" s="52"/>
      <c r="AC149" s="49"/>
    </row>
    <row r="150" spans="1:29" ht="12.6" thickBot="1" x14ac:dyDescent="0.3">
      <c r="A150" s="153">
        <v>59</v>
      </c>
      <c r="B150" s="153">
        <v>59</v>
      </c>
      <c r="C150" s="114">
        <v>72</v>
      </c>
      <c r="D150" s="153">
        <v>59</v>
      </c>
      <c r="E150" s="53" t="s">
        <v>93</v>
      </c>
      <c r="F150" s="54">
        <v>351964.73064052872</v>
      </c>
      <c r="G150" s="55">
        <v>136978.10370658195</v>
      </c>
      <c r="H150" s="56">
        <v>2612.6134868622503</v>
      </c>
      <c r="I150" s="56">
        <v>756.07101898455562</v>
      </c>
      <c r="J150" s="56">
        <v>107.87738556345602</v>
      </c>
      <c r="K150" s="55">
        <v>711625.38926187914</v>
      </c>
      <c r="L150" s="55">
        <v>119555.39187280864</v>
      </c>
      <c r="M150" s="55">
        <v>1323600.1773732088</v>
      </c>
      <c r="N150" s="32"/>
      <c r="O150" s="32"/>
      <c r="P150" s="53" t="s">
        <v>93</v>
      </c>
      <c r="Q150" s="54">
        <v>38569.133454739553</v>
      </c>
      <c r="R150" s="55">
        <v>151524.81679282611</v>
      </c>
      <c r="S150" s="55">
        <v>23939.000764707009</v>
      </c>
      <c r="T150" s="55">
        <v>9281.3221674363722</v>
      </c>
      <c r="U150" s="57">
        <v>223314.27317970907</v>
      </c>
      <c r="V150" s="32"/>
      <c r="W150" s="32"/>
      <c r="X150" s="53" t="s">
        <v>93</v>
      </c>
      <c r="Y150" s="54">
        <v>19127.267759039394</v>
      </c>
      <c r="Z150" s="55">
        <v>2654.4158788506888</v>
      </c>
      <c r="AA150" s="55">
        <v>30255.57425822422</v>
      </c>
      <c r="AB150" s="55">
        <v>6959.5210399710131</v>
      </c>
      <c r="AC150" s="57">
        <v>58996.77893608532</v>
      </c>
    </row>
    <row r="151" spans="1:29" x14ac:dyDescent="0.2">
      <c r="E151" s="58" t="s">
        <v>125</v>
      </c>
      <c r="F151" s="39"/>
      <c r="G151" s="39"/>
      <c r="H151" s="39"/>
      <c r="I151" s="39"/>
      <c r="J151" s="39"/>
      <c r="K151" s="39"/>
      <c r="L151" s="39"/>
      <c r="M151" s="59"/>
      <c r="N151" s="39"/>
      <c r="O151" s="39"/>
      <c r="P151" s="58" t="s">
        <v>125</v>
      </c>
      <c r="Q151" s="60"/>
      <c r="R151" s="39"/>
      <c r="S151" s="39"/>
      <c r="T151" s="39"/>
      <c r="U151" s="59"/>
      <c r="V151" s="39"/>
      <c r="W151" s="39"/>
      <c r="X151" s="58" t="s">
        <v>125</v>
      </c>
      <c r="Y151" s="60"/>
      <c r="Z151" s="39"/>
      <c r="AA151" s="39"/>
      <c r="AB151" s="39"/>
      <c r="AC151" s="39"/>
    </row>
    <row r="152" spans="1:29" x14ac:dyDescent="0.2">
      <c r="E152" s="39"/>
      <c r="F152" s="39"/>
      <c r="G152" s="39"/>
      <c r="H152" s="39"/>
      <c r="I152" s="39"/>
      <c r="J152" s="39"/>
      <c r="K152" s="39"/>
      <c r="L152" s="39"/>
      <c r="M152" s="59"/>
      <c r="N152" s="39"/>
      <c r="O152" s="39"/>
      <c r="P152" s="39"/>
      <c r="Q152" s="60"/>
      <c r="R152" s="39"/>
      <c r="S152" s="39"/>
      <c r="T152" s="39"/>
      <c r="U152" s="59"/>
      <c r="V152" s="39"/>
      <c r="W152" s="39"/>
      <c r="X152" s="39"/>
      <c r="Y152" s="60"/>
      <c r="Z152" s="39"/>
      <c r="AA152" s="39"/>
      <c r="AB152" s="39"/>
      <c r="AC152" s="39"/>
    </row>
    <row r="153" spans="1:29" ht="12.6" thickBot="1" x14ac:dyDescent="0.3">
      <c r="E153" s="20" t="s">
        <v>155</v>
      </c>
      <c r="F153" s="68"/>
      <c r="G153" s="21"/>
      <c r="H153" s="21"/>
      <c r="I153" s="21"/>
      <c r="J153" s="21"/>
      <c r="K153" s="21"/>
      <c r="L153" s="21"/>
      <c r="M153" s="22"/>
      <c r="N153" s="23"/>
      <c r="O153" s="23"/>
      <c r="P153" s="20" t="s">
        <v>156</v>
      </c>
      <c r="Q153" s="24"/>
      <c r="R153" s="21"/>
      <c r="S153" s="21"/>
      <c r="T153" s="21"/>
      <c r="U153" s="22"/>
      <c r="V153" s="23"/>
      <c r="W153" s="23"/>
      <c r="X153" s="20" t="s">
        <v>157</v>
      </c>
      <c r="Y153" s="24"/>
      <c r="Z153" s="21"/>
      <c r="AA153" s="21"/>
      <c r="AB153" s="21"/>
      <c r="AC153" s="21"/>
    </row>
    <row r="154" spans="1:29" ht="36.6" thickBot="1" x14ac:dyDescent="0.25">
      <c r="A154" s="114" t="s">
        <v>111</v>
      </c>
      <c r="B154" s="114" t="s">
        <v>110</v>
      </c>
      <c r="C154" s="114" t="s">
        <v>109</v>
      </c>
      <c r="D154" s="114" t="s">
        <v>108</v>
      </c>
      <c r="E154" s="25" t="s">
        <v>107</v>
      </c>
      <c r="F154" s="26" t="s">
        <v>0</v>
      </c>
      <c r="G154" s="27" t="s">
        <v>1</v>
      </c>
      <c r="H154" s="26" t="s">
        <v>120</v>
      </c>
      <c r="I154" s="27" t="s">
        <v>121</v>
      </c>
      <c r="J154" s="28" t="s">
        <v>2</v>
      </c>
      <c r="K154" s="28" t="s">
        <v>3</v>
      </c>
      <c r="L154" s="28" t="s">
        <v>4</v>
      </c>
      <c r="M154" s="28" t="s">
        <v>60</v>
      </c>
      <c r="N154" s="29"/>
      <c r="O154" s="29"/>
      <c r="P154" s="25" t="s">
        <v>107</v>
      </c>
      <c r="Q154" s="28" t="s">
        <v>5</v>
      </c>
      <c r="R154" s="28" t="s">
        <v>6</v>
      </c>
      <c r="S154" s="28" t="s">
        <v>7</v>
      </c>
      <c r="T154" s="28" t="s">
        <v>8</v>
      </c>
      <c r="U154" s="30" t="s">
        <v>65</v>
      </c>
      <c r="V154" s="29"/>
      <c r="W154" s="29"/>
      <c r="X154" s="25" t="s">
        <v>107</v>
      </c>
      <c r="Y154" s="28" t="s">
        <v>9</v>
      </c>
      <c r="Z154" s="28" t="s">
        <v>10</v>
      </c>
      <c r="AA154" s="28" t="s">
        <v>11</v>
      </c>
      <c r="AB154" s="28" t="s">
        <v>12</v>
      </c>
      <c r="AC154" s="30" t="s">
        <v>61</v>
      </c>
    </row>
    <row r="155" spans="1:29" ht="12" x14ac:dyDescent="0.25">
      <c r="A155" s="153">
        <v>48</v>
      </c>
      <c r="B155" s="153">
        <v>12</v>
      </c>
      <c r="C155" s="153">
        <v>1</v>
      </c>
      <c r="D155" s="153">
        <v>46</v>
      </c>
      <c r="E155" s="31" t="s">
        <v>106</v>
      </c>
      <c r="F155" s="2">
        <v>1785.0329194217904</v>
      </c>
      <c r="G155" s="2">
        <v>604.95366663403092</v>
      </c>
      <c r="H155" s="2">
        <v>0</v>
      </c>
      <c r="I155" s="2">
        <v>0</v>
      </c>
      <c r="J155" s="2">
        <v>0</v>
      </c>
      <c r="K155" s="2">
        <v>527.12487769449626</v>
      </c>
      <c r="L155" s="2">
        <v>78.93535989948883</v>
      </c>
      <c r="M155" s="2">
        <v>2996.0468236498064</v>
      </c>
      <c r="N155" s="32"/>
      <c r="O155" s="32"/>
      <c r="P155" s="31" t="s">
        <v>106</v>
      </c>
      <c r="Q155" s="2">
        <v>0</v>
      </c>
      <c r="R155" s="2">
        <v>154.8880114151969</v>
      </c>
      <c r="S155" s="2">
        <v>174.21749196139825</v>
      </c>
      <c r="T155" s="2">
        <v>129.4807475277087</v>
      </c>
      <c r="U155" s="33">
        <v>458.58625090430382</v>
      </c>
      <c r="V155" s="32"/>
      <c r="W155" s="32"/>
      <c r="X155" s="31" t="s">
        <v>106</v>
      </c>
      <c r="Y155" s="2">
        <v>0</v>
      </c>
      <c r="Z155" s="2">
        <v>100.85899038945749</v>
      </c>
      <c r="AA155" s="2">
        <v>2721.8433332202449</v>
      </c>
      <c r="AB155" s="2">
        <v>36.168722132319914</v>
      </c>
      <c r="AC155" s="33">
        <v>2858.8710457420225</v>
      </c>
    </row>
    <row r="156" spans="1:29" x14ac:dyDescent="0.2">
      <c r="A156" s="114">
        <v>11</v>
      </c>
      <c r="B156" s="114">
        <v>11</v>
      </c>
      <c r="C156" s="114">
        <v>2</v>
      </c>
      <c r="D156" s="114">
        <v>11</v>
      </c>
      <c r="E156" s="34" t="s">
        <v>14</v>
      </c>
      <c r="F156" s="35">
        <v>1785.0329194217904</v>
      </c>
      <c r="G156" s="35">
        <v>604.95366663403092</v>
      </c>
      <c r="H156" s="35">
        <v>0</v>
      </c>
      <c r="I156" s="35">
        <v>0</v>
      </c>
      <c r="J156" s="35">
        <v>0</v>
      </c>
      <c r="K156" s="35">
        <v>527.12487769449626</v>
      </c>
      <c r="L156" s="35">
        <v>78.93535989948883</v>
      </c>
      <c r="M156" s="35">
        <v>2996.0468236498064</v>
      </c>
      <c r="N156" s="32"/>
      <c r="O156" s="32"/>
      <c r="P156" s="34" t="s">
        <v>14</v>
      </c>
      <c r="Q156" s="36">
        <v>0</v>
      </c>
      <c r="R156" s="35">
        <v>154.8880114151969</v>
      </c>
      <c r="S156" s="35">
        <v>174.21749196139825</v>
      </c>
      <c r="T156" s="35">
        <v>129.4807475277087</v>
      </c>
      <c r="U156" s="37">
        <v>458.58625090430382</v>
      </c>
      <c r="V156" s="32"/>
      <c r="W156" s="32"/>
      <c r="X156" s="34" t="s">
        <v>14</v>
      </c>
      <c r="Y156" s="36">
        <v>0</v>
      </c>
      <c r="Z156" s="35">
        <v>100.85899038945749</v>
      </c>
      <c r="AA156" s="35">
        <v>2721.8433332202449</v>
      </c>
      <c r="AB156" s="35">
        <v>36.168722132319914</v>
      </c>
      <c r="AC156" s="37">
        <v>2858.8710457420225</v>
      </c>
    </row>
    <row r="157" spans="1:29" ht="12" x14ac:dyDescent="0.25">
      <c r="A157" s="114">
        <v>60</v>
      </c>
      <c r="B157" s="114">
        <v>60</v>
      </c>
      <c r="C157" s="114">
        <v>3</v>
      </c>
      <c r="D157" s="114">
        <v>60</v>
      </c>
      <c r="E157" s="38"/>
      <c r="F157" s="3"/>
      <c r="G157" s="3"/>
      <c r="H157" s="3"/>
      <c r="I157" s="3"/>
      <c r="J157" s="3"/>
      <c r="K157" s="3"/>
      <c r="L157" s="3"/>
      <c r="M157" s="3"/>
      <c r="N157" s="39"/>
      <c r="O157" s="39"/>
      <c r="P157" s="38"/>
      <c r="Q157" s="40"/>
      <c r="R157" s="3"/>
      <c r="S157" s="3"/>
      <c r="T157" s="3"/>
      <c r="U157" s="16"/>
      <c r="V157" s="39"/>
      <c r="W157" s="39"/>
      <c r="X157" s="38"/>
      <c r="Y157" s="40"/>
      <c r="Z157" s="3"/>
      <c r="AA157" s="3"/>
      <c r="AB157" s="3"/>
      <c r="AC157" s="16"/>
    </row>
    <row r="158" spans="1:29" ht="12" x14ac:dyDescent="0.25">
      <c r="A158" s="153">
        <v>56</v>
      </c>
      <c r="B158" s="153">
        <v>48</v>
      </c>
      <c r="C158" s="153">
        <v>4</v>
      </c>
      <c r="D158" s="153">
        <v>47</v>
      </c>
      <c r="E158" s="41" t="s">
        <v>105</v>
      </c>
      <c r="F158" s="4">
        <v>67.841685581099981</v>
      </c>
      <c r="G158" s="5">
        <v>1545.5714813214868</v>
      </c>
      <c r="H158" s="6">
        <v>0</v>
      </c>
      <c r="I158" s="6">
        <v>16.671445749036007</v>
      </c>
      <c r="J158" s="6">
        <v>0</v>
      </c>
      <c r="K158" s="5">
        <v>1640.3996209284478</v>
      </c>
      <c r="L158" s="5">
        <v>26.165180966855999</v>
      </c>
      <c r="M158" s="5">
        <v>3296.6494145469264</v>
      </c>
      <c r="N158" s="32"/>
      <c r="O158" s="32"/>
      <c r="P158" s="41" t="s">
        <v>105</v>
      </c>
      <c r="Q158" s="42">
        <v>0</v>
      </c>
      <c r="R158" s="5">
        <v>140.02461398506804</v>
      </c>
      <c r="S158" s="5">
        <v>3649.7153579747487</v>
      </c>
      <c r="T158" s="5">
        <v>0</v>
      </c>
      <c r="U158" s="17">
        <v>3789.7399719598166</v>
      </c>
      <c r="V158" s="32"/>
      <c r="W158" s="32"/>
      <c r="X158" s="41" t="s">
        <v>105</v>
      </c>
      <c r="Y158" s="42">
        <v>0</v>
      </c>
      <c r="Z158" s="5">
        <v>0</v>
      </c>
      <c r="AA158" s="5">
        <v>24444.220199527765</v>
      </c>
      <c r="AB158" s="5">
        <v>8.0622358080393948</v>
      </c>
      <c r="AC158" s="17">
        <v>24452.282435335805</v>
      </c>
    </row>
    <row r="159" spans="1:29" x14ac:dyDescent="0.2">
      <c r="A159" s="114">
        <v>7</v>
      </c>
      <c r="B159" s="114">
        <v>45</v>
      </c>
      <c r="C159" s="114">
        <v>5</v>
      </c>
      <c r="D159" s="114">
        <v>7</v>
      </c>
      <c r="E159" s="34" t="s">
        <v>15</v>
      </c>
      <c r="F159" s="19">
        <v>0</v>
      </c>
      <c r="G159" s="35">
        <v>1528.6869985586241</v>
      </c>
      <c r="H159" s="43">
        <v>0</v>
      </c>
      <c r="I159" s="43">
        <v>10.794983070600003</v>
      </c>
      <c r="J159" s="43">
        <v>0</v>
      </c>
      <c r="K159" s="35">
        <v>1104.3087617793678</v>
      </c>
      <c r="L159" s="35">
        <v>17.767183122576</v>
      </c>
      <c r="M159" s="35">
        <v>2661.5579265311681</v>
      </c>
      <c r="N159" s="32"/>
      <c r="O159" s="32"/>
      <c r="P159" s="34" t="s">
        <v>15</v>
      </c>
      <c r="Q159" s="36">
        <v>0</v>
      </c>
      <c r="R159" s="35">
        <v>132.63165414316805</v>
      </c>
      <c r="S159" s="35">
        <v>2986.7947000463632</v>
      </c>
      <c r="T159" s="35">
        <v>0</v>
      </c>
      <c r="U159" s="44">
        <v>3119.4263541895311</v>
      </c>
      <c r="V159" s="32"/>
      <c r="W159" s="32"/>
      <c r="X159" s="34" t="s">
        <v>15</v>
      </c>
      <c r="Y159" s="36">
        <v>0</v>
      </c>
      <c r="Z159" s="35">
        <v>0</v>
      </c>
      <c r="AA159" s="35">
        <v>8185.0564860341392</v>
      </c>
      <c r="AB159" s="35">
        <v>0</v>
      </c>
      <c r="AC159" s="44">
        <v>8185.0564860341392</v>
      </c>
    </row>
    <row r="160" spans="1:29" x14ac:dyDescent="0.2">
      <c r="A160" s="114">
        <v>18</v>
      </c>
      <c r="B160" s="114">
        <v>46</v>
      </c>
      <c r="C160" s="114">
        <v>6</v>
      </c>
      <c r="D160" s="114">
        <v>18</v>
      </c>
      <c r="E160" s="34" t="s">
        <v>16</v>
      </c>
      <c r="F160" s="19">
        <v>6.4126165878239991</v>
      </c>
      <c r="G160" s="35">
        <v>0</v>
      </c>
      <c r="H160" s="43">
        <v>0</v>
      </c>
      <c r="I160" s="43">
        <v>0</v>
      </c>
      <c r="J160" s="43">
        <v>0</v>
      </c>
      <c r="K160" s="35">
        <v>441.72987194504805</v>
      </c>
      <c r="L160" s="35">
        <v>8.397997844279999</v>
      </c>
      <c r="M160" s="35">
        <v>456.54048637715204</v>
      </c>
      <c r="N160" s="32"/>
      <c r="O160" s="32"/>
      <c r="P160" s="34" t="s">
        <v>16</v>
      </c>
      <c r="Q160" s="36">
        <v>0</v>
      </c>
      <c r="R160" s="35">
        <v>0</v>
      </c>
      <c r="S160" s="35">
        <v>293.75457121220876</v>
      </c>
      <c r="T160" s="35">
        <v>0</v>
      </c>
      <c r="U160" s="44">
        <v>293.75457121220876</v>
      </c>
      <c r="V160" s="32"/>
      <c r="W160" s="32"/>
      <c r="X160" s="34" t="s">
        <v>16</v>
      </c>
      <c r="Y160" s="36">
        <v>0</v>
      </c>
      <c r="Z160" s="35">
        <v>0</v>
      </c>
      <c r="AA160" s="35">
        <v>7946.2625900005787</v>
      </c>
      <c r="AB160" s="35">
        <v>8.0622358080393948</v>
      </c>
      <c r="AC160" s="44">
        <v>7954.3248258086178</v>
      </c>
    </row>
    <row r="161" spans="1:29" x14ac:dyDescent="0.2">
      <c r="A161" s="114">
        <v>37</v>
      </c>
      <c r="B161" s="114">
        <v>47</v>
      </c>
      <c r="C161" s="114">
        <v>7</v>
      </c>
      <c r="D161" s="114">
        <v>37</v>
      </c>
      <c r="E161" s="34" t="s">
        <v>17</v>
      </c>
      <c r="F161" s="19">
        <v>61.429068993275983</v>
      </c>
      <c r="G161" s="35">
        <v>16.884482762862721</v>
      </c>
      <c r="H161" s="43">
        <v>0</v>
      </c>
      <c r="I161" s="43">
        <v>5.8764626784360035</v>
      </c>
      <c r="J161" s="43">
        <v>0</v>
      </c>
      <c r="K161" s="35">
        <v>94.360987204032028</v>
      </c>
      <c r="L161" s="35">
        <v>0</v>
      </c>
      <c r="M161" s="35">
        <v>178.55100163860675</v>
      </c>
      <c r="N161" s="32"/>
      <c r="O161" s="32"/>
      <c r="P161" s="34" t="s">
        <v>17</v>
      </c>
      <c r="Q161" s="36">
        <v>0</v>
      </c>
      <c r="R161" s="35">
        <v>7.3929598419000015</v>
      </c>
      <c r="S161" s="35">
        <v>369.16608671617684</v>
      </c>
      <c r="T161" s="35">
        <v>0</v>
      </c>
      <c r="U161" s="44">
        <v>376.55904655807683</v>
      </c>
      <c r="V161" s="32"/>
      <c r="W161" s="32"/>
      <c r="X161" s="34" t="s">
        <v>17</v>
      </c>
      <c r="Y161" s="36">
        <v>0</v>
      </c>
      <c r="Z161" s="35">
        <v>0</v>
      </c>
      <c r="AA161" s="35">
        <v>8312.9011234930495</v>
      </c>
      <c r="AB161" s="35">
        <v>0</v>
      </c>
      <c r="AC161" s="44">
        <v>8312.9011234930495</v>
      </c>
    </row>
    <row r="162" spans="1:29" ht="12" x14ac:dyDescent="0.25">
      <c r="A162" s="114">
        <v>61</v>
      </c>
      <c r="B162" s="114">
        <v>61</v>
      </c>
      <c r="C162" s="114">
        <v>8</v>
      </c>
      <c r="D162" s="114">
        <v>61</v>
      </c>
      <c r="E162" s="38"/>
      <c r="F162" s="7"/>
      <c r="G162" s="35"/>
      <c r="H162" s="43"/>
      <c r="I162" s="43"/>
      <c r="J162" s="8"/>
      <c r="K162" s="3"/>
      <c r="L162" s="3"/>
      <c r="M162" s="3"/>
      <c r="N162" s="39"/>
      <c r="O162" s="39"/>
      <c r="P162" s="38"/>
      <c r="Q162" s="40"/>
      <c r="R162" s="3"/>
      <c r="S162" s="3"/>
      <c r="T162" s="3"/>
      <c r="U162" s="45"/>
      <c r="V162" s="39"/>
      <c r="W162" s="39"/>
      <c r="X162" s="38"/>
      <c r="Y162" s="40"/>
      <c r="Z162" s="3"/>
      <c r="AA162" s="3"/>
      <c r="AB162" s="3"/>
      <c r="AC162" s="45"/>
    </row>
    <row r="163" spans="1:29" ht="12" x14ac:dyDescent="0.25">
      <c r="A163" s="153">
        <v>50</v>
      </c>
      <c r="B163" s="153">
        <v>20</v>
      </c>
      <c r="C163" s="153">
        <v>9</v>
      </c>
      <c r="D163" s="153">
        <v>48</v>
      </c>
      <c r="E163" s="41" t="s">
        <v>104</v>
      </c>
      <c r="F163" s="4">
        <v>5748.1611164346905</v>
      </c>
      <c r="G163" s="5">
        <v>1109.5500016835504</v>
      </c>
      <c r="H163" s="6">
        <v>0</v>
      </c>
      <c r="I163" s="6">
        <v>0</v>
      </c>
      <c r="J163" s="6">
        <v>0</v>
      </c>
      <c r="K163" s="5">
        <v>5949.5767865400667</v>
      </c>
      <c r="L163" s="5">
        <v>351.91102890906609</v>
      </c>
      <c r="M163" s="5">
        <v>13159.198933567373</v>
      </c>
      <c r="N163" s="32"/>
      <c r="O163" s="32"/>
      <c r="P163" s="41" t="s">
        <v>104</v>
      </c>
      <c r="Q163" s="42">
        <v>39.468631272006363</v>
      </c>
      <c r="R163" s="5">
        <v>1796.2439876640854</v>
      </c>
      <c r="S163" s="5">
        <v>4319.1889457160578</v>
      </c>
      <c r="T163" s="5">
        <v>0</v>
      </c>
      <c r="U163" s="17">
        <v>6154.9015646521493</v>
      </c>
      <c r="V163" s="32"/>
      <c r="W163" s="32"/>
      <c r="X163" s="41" t="s">
        <v>104</v>
      </c>
      <c r="Y163" s="42">
        <v>0</v>
      </c>
      <c r="Z163" s="5">
        <v>0</v>
      </c>
      <c r="AA163" s="5">
        <v>81852.811313249753</v>
      </c>
      <c r="AB163" s="5">
        <v>1602.0522744157877</v>
      </c>
      <c r="AC163" s="17">
        <v>83454.863587665546</v>
      </c>
    </row>
    <row r="164" spans="1:29" x14ac:dyDescent="0.2">
      <c r="A164" s="114">
        <v>1</v>
      </c>
      <c r="B164" s="114">
        <v>17</v>
      </c>
      <c r="C164" s="114">
        <v>10</v>
      </c>
      <c r="D164" s="114">
        <v>1</v>
      </c>
      <c r="E164" s="34" t="s">
        <v>18</v>
      </c>
      <c r="F164" s="19">
        <v>1183.9857664848237</v>
      </c>
      <c r="G164" s="35">
        <v>63.914047244080002</v>
      </c>
      <c r="H164" s="43">
        <v>0</v>
      </c>
      <c r="I164" s="43">
        <v>0</v>
      </c>
      <c r="J164" s="43">
        <v>0</v>
      </c>
      <c r="K164" s="35">
        <v>2472.8253460320088</v>
      </c>
      <c r="L164" s="35">
        <v>0</v>
      </c>
      <c r="M164" s="35">
        <v>3720.7251597609124</v>
      </c>
      <c r="N164" s="32"/>
      <c r="O164" s="32"/>
      <c r="P164" s="34" t="s">
        <v>18</v>
      </c>
      <c r="Q164" s="36">
        <v>32.357161917383998</v>
      </c>
      <c r="R164" s="35">
        <v>86.35440600110401</v>
      </c>
      <c r="S164" s="35">
        <v>109.407179961232</v>
      </c>
      <c r="T164" s="35">
        <v>0</v>
      </c>
      <c r="U164" s="44">
        <v>228.11874787972002</v>
      </c>
      <c r="V164" s="32"/>
      <c r="W164" s="32"/>
      <c r="X164" s="34" t="s">
        <v>18</v>
      </c>
      <c r="Y164" s="36">
        <v>0</v>
      </c>
      <c r="Z164" s="35">
        <v>0</v>
      </c>
      <c r="AA164" s="35">
        <v>18812.777644265199</v>
      </c>
      <c r="AB164" s="35">
        <v>15.871870098343997</v>
      </c>
      <c r="AC164" s="44">
        <v>18828.649514363544</v>
      </c>
    </row>
    <row r="165" spans="1:29" x14ac:dyDescent="0.2">
      <c r="A165" s="114">
        <v>17</v>
      </c>
      <c r="B165" s="114">
        <v>18</v>
      </c>
      <c r="C165" s="114">
        <v>11</v>
      </c>
      <c r="D165" s="114">
        <v>17</v>
      </c>
      <c r="E165" s="34" t="s">
        <v>19</v>
      </c>
      <c r="F165" s="19">
        <v>1964.9308788633866</v>
      </c>
      <c r="G165" s="35">
        <v>594.68182616944</v>
      </c>
      <c r="H165" s="43">
        <v>0</v>
      </c>
      <c r="I165" s="43">
        <v>0</v>
      </c>
      <c r="J165" s="43">
        <v>0</v>
      </c>
      <c r="K165" s="35">
        <v>1775.1861601693761</v>
      </c>
      <c r="L165" s="35">
        <v>304.12678034021451</v>
      </c>
      <c r="M165" s="35">
        <v>4638.9256455424174</v>
      </c>
      <c r="N165" s="32"/>
      <c r="O165" s="32"/>
      <c r="P165" s="34" t="s">
        <v>19</v>
      </c>
      <c r="Q165" s="36">
        <v>0</v>
      </c>
      <c r="R165" s="35">
        <v>34.213240064159997</v>
      </c>
      <c r="S165" s="35">
        <v>2173.3820677148387</v>
      </c>
      <c r="T165" s="35">
        <v>0</v>
      </c>
      <c r="U165" s="44">
        <v>2207.5953077789986</v>
      </c>
      <c r="V165" s="32"/>
      <c r="W165" s="32"/>
      <c r="X165" s="34" t="s">
        <v>19</v>
      </c>
      <c r="Y165" s="36">
        <v>0</v>
      </c>
      <c r="Z165" s="35">
        <v>0</v>
      </c>
      <c r="AA165" s="35">
        <v>15282.549902460918</v>
      </c>
      <c r="AB165" s="35">
        <v>0</v>
      </c>
      <c r="AC165" s="44">
        <v>15282.549902460918</v>
      </c>
    </row>
    <row r="166" spans="1:29" x14ac:dyDescent="0.2">
      <c r="A166" s="114">
        <v>23</v>
      </c>
      <c r="B166" s="114">
        <v>19</v>
      </c>
      <c r="C166" s="114">
        <v>12</v>
      </c>
      <c r="D166" s="114">
        <v>23</v>
      </c>
      <c r="E166" s="34" t="s">
        <v>20</v>
      </c>
      <c r="F166" s="19">
        <v>2599.2444710864797</v>
      </c>
      <c r="G166" s="35">
        <v>450.9541282700302</v>
      </c>
      <c r="H166" s="43">
        <v>0</v>
      </c>
      <c r="I166" s="43">
        <v>0</v>
      </c>
      <c r="J166" s="43">
        <v>0</v>
      </c>
      <c r="K166" s="35">
        <v>1701.5652803386822</v>
      </c>
      <c r="L166" s="35">
        <v>47.784248568851552</v>
      </c>
      <c r="M166" s="35">
        <v>4799.548128264044</v>
      </c>
      <c r="N166" s="32"/>
      <c r="O166" s="32"/>
      <c r="P166" s="34" t="s">
        <v>20</v>
      </c>
      <c r="Q166" s="36">
        <v>7.1114693546223622</v>
      </c>
      <c r="R166" s="35">
        <v>1675.6763415988214</v>
      </c>
      <c r="S166" s="35">
        <v>2036.399698039987</v>
      </c>
      <c r="T166" s="35">
        <v>0</v>
      </c>
      <c r="U166" s="44">
        <v>3719.187508993431</v>
      </c>
      <c r="V166" s="32"/>
      <c r="W166" s="32"/>
      <c r="X166" s="34" t="s">
        <v>20</v>
      </c>
      <c r="Y166" s="36">
        <v>0</v>
      </c>
      <c r="Z166" s="35">
        <v>0</v>
      </c>
      <c r="AA166" s="35">
        <v>47757.483766523641</v>
      </c>
      <c r="AB166" s="35">
        <v>1586.1804043174436</v>
      </c>
      <c r="AC166" s="44">
        <v>49343.664170841083</v>
      </c>
    </row>
    <row r="167" spans="1:29" ht="12" x14ac:dyDescent="0.25">
      <c r="A167" s="114">
        <v>62</v>
      </c>
      <c r="B167" s="114">
        <v>62</v>
      </c>
      <c r="C167" s="114">
        <v>13</v>
      </c>
      <c r="D167" s="114">
        <v>62</v>
      </c>
      <c r="E167" s="38"/>
      <c r="F167" s="7"/>
      <c r="G167" s="3"/>
      <c r="H167" s="8"/>
      <c r="I167" s="8"/>
      <c r="J167" s="8"/>
      <c r="K167" s="3"/>
      <c r="L167" s="3"/>
      <c r="M167" s="3"/>
      <c r="N167" s="39"/>
      <c r="O167" s="39"/>
      <c r="P167" s="38"/>
      <c r="Q167" s="40"/>
      <c r="R167" s="3"/>
      <c r="S167" s="3"/>
      <c r="T167" s="3"/>
      <c r="U167" s="45"/>
      <c r="V167" s="39"/>
      <c r="W167" s="39"/>
      <c r="X167" s="38"/>
      <c r="Y167" s="40"/>
      <c r="Z167" s="3"/>
      <c r="AA167" s="3"/>
      <c r="AB167" s="3"/>
      <c r="AC167" s="45"/>
    </row>
    <row r="168" spans="1:29" ht="12" x14ac:dyDescent="0.25">
      <c r="A168" s="153">
        <v>51</v>
      </c>
      <c r="B168" s="153">
        <v>25</v>
      </c>
      <c r="C168" s="153">
        <v>14</v>
      </c>
      <c r="D168" s="153">
        <v>49</v>
      </c>
      <c r="E168" s="31" t="s">
        <v>103</v>
      </c>
      <c r="F168" s="9">
        <v>6565.5965512661733</v>
      </c>
      <c r="G168" s="2">
        <v>2589.266548286173</v>
      </c>
      <c r="H168" s="10">
        <v>465.12598776767049</v>
      </c>
      <c r="I168" s="10">
        <v>0</v>
      </c>
      <c r="J168" s="10">
        <v>0</v>
      </c>
      <c r="K168" s="2">
        <v>4659.5190585351802</v>
      </c>
      <c r="L168" s="2">
        <v>3608.889026729943</v>
      </c>
      <c r="M168" s="2">
        <v>17888.397172585141</v>
      </c>
      <c r="N168" s="32"/>
      <c r="O168" s="32"/>
      <c r="P168" s="31" t="s">
        <v>103</v>
      </c>
      <c r="Q168" s="46">
        <v>2.4434437382680545</v>
      </c>
      <c r="R168" s="2">
        <v>438.74786849911209</v>
      </c>
      <c r="S168" s="2">
        <v>2589.6945265039417</v>
      </c>
      <c r="T168" s="2">
        <v>7.8401645682730932</v>
      </c>
      <c r="U168" s="47">
        <v>3038.7260033095949</v>
      </c>
      <c r="V168" s="32"/>
      <c r="W168" s="32"/>
      <c r="X168" s="31" t="s">
        <v>103</v>
      </c>
      <c r="Y168" s="46">
        <v>0</v>
      </c>
      <c r="Z168" s="2">
        <v>0</v>
      </c>
      <c r="AA168" s="2">
        <v>61622.263536500104</v>
      </c>
      <c r="AB168" s="2">
        <v>6507.0984236438662</v>
      </c>
      <c r="AC168" s="47">
        <v>68129.361960143971</v>
      </c>
    </row>
    <row r="169" spans="1:29" x14ac:dyDescent="0.2">
      <c r="A169" s="114">
        <v>5</v>
      </c>
      <c r="B169" s="114">
        <v>21</v>
      </c>
      <c r="C169" s="114">
        <v>15</v>
      </c>
      <c r="D169" s="114">
        <v>5</v>
      </c>
      <c r="E169" s="34" t="s">
        <v>21</v>
      </c>
      <c r="F169" s="19">
        <v>2691.5014913908326</v>
      </c>
      <c r="G169" s="35">
        <v>519.31965151871816</v>
      </c>
      <c r="H169" s="43">
        <v>0</v>
      </c>
      <c r="I169" s="43">
        <v>0</v>
      </c>
      <c r="J169" s="43">
        <v>0</v>
      </c>
      <c r="K169" s="35">
        <v>874.71034418853856</v>
      </c>
      <c r="L169" s="35">
        <v>2170.1174224032748</v>
      </c>
      <c r="M169" s="35">
        <v>6255.648909501364</v>
      </c>
      <c r="N169" s="32"/>
      <c r="O169" s="32"/>
      <c r="P169" s="34" t="s">
        <v>21</v>
      </c>
      <c r="Q169" s="36">
        <v>2.4434437382680545</v>
      </c>
      <c r="R169" s="35">
        <v>174.99669139996891</v>
      </c>
      <c r="S169" s="35">
        <v>740.25305883297801</v>
      </c>
      <c r="T169" s="35">
        <v>1.8835763306850921</v>
      </c>
      <c r="U169" s="44">
        <v>919.57677030190007</v>
      </c>
      <c r="V169" s="32"/>
      <c r="W169" s="32"/>
      <c r="X169" s="34" t="s">
        <v>21</v>
      </c>
      <c r="Y169" s="36">
        <v>0</v>
      </c>
      <c r="Z169" s="35">
        <v>0</v>
      </c>
      <c r="AA169" s="35">
        <v>33647.394406444684</v>
      </c>
      <c r="AB169" s="35">
        <v>1407.7841390932256</v>
      </c>
      <c r="AC169" s="44">
        <v>35055.178545537907</v>
      </c>
    </row>
    <row r="170" spans="1:29" x14ac:dyDescent="0.2">
      <c r="A170" s="114">
        <v>22</v>
      </c>
      <c r="B170" s="114">
        <v>22</v>
      </c>
      <c r="C170" s="114">
        <v>16</v>
      </c>
      <c r="D170" s="114">
        <v>22</v>
      </c>
      <c r="E170" s="34" t="s">
        <v>22</v>
      </c>
      <c r="F170" s="19">
        <v>3265.1189975867801</v>
      </c>
      <c r="G170" s="35">
        <v>323.41487291529825</v>
      </c>
      <c r="H170" s="43">
        <v>217.79324743428006</v>
      </c>
      <c r="I170" s="43">
        <v>0</v>
      </c>
      <c r="J170" s="43">
        <v>0</v>
      </c>
      <c r="K170" s="35">
        <v>3178.9344927710008</v>
      </c>
      <c r="L170" s="35">
        <v>244.61464330675199</v>
      </c>
      <c r="M170" s="35">
        <v>7229.8762540141106</v>
      </c>
      <c r="N170" s="32"/>
      <c r="O170" s="32"/>
      <c r="P170" s="34" t="s">
        <v>22</v>
      </c>
      <c r="Q170" s="36">
        <v>0</v>
      </c>
      <c r="R170" s="35">
        <v>80.737924827535991</v>
      </c>
      <c r="S170" s="35">
        <v>1465.7428001007854</v>
      </c>
      <c r="T170" s="35">
        <v>0</v>
      </c>
      <c r="U170" s="44">
        <v>1546.4807249283215</v>
      </c>
      <c r="V170" s="32"/>
      <c r="W170" s="32"/>
      <c r="X170" s="34" t="s">
        <v>22</v>
      </c>
      <c r="Y170" s="36">
        <v>0</v>
      </c>
      <c r="Z170" s="35">
        <v>0</v>
      </c>
      <c r="AA170" s="35">
        <v>25386.024726004904</v>
      </c>
      <c r="AB170" s="35">
        <v>1945.9305407610418</v>
      </c>
      <c r="AC170" s="44">
        <v>27331.955266765945</v>
      </c>
    </row>
    <row r="171" spans="1:29" x14ac:dyDescent="0.2">
      <c r="A171" s="114">
        <v>25</v>
      </c>
      <c r="B171" s="114">
        <v>23</v>
      </c>
      <c r="C171" s="114">
        <v>17</v>
      </c>
      <c r="D171" s="114">
        <v>25</v>
      </c>
      <c r="E171" s="34" t="s">
        <v>23</v>
      </c>
      <c r="F171" s="19">
        <v>163.77002807256</v>
      </c>
      <c r="G171" s="35">
        <v>104.87691717994799</v>
      </c>
      <c r="H171" s="43">
        <v>247.33274033339046</v>
      </c>
      <c r="I171" s="43">
        <v>0</v>
      </c>
      <c r="J171" s="43">
        <v>0</v>
      </c>
      <c r="K171" s="35">
        <v>404.24580035871321</v>
      </c>
      <c r="L171" s="35">
        <v>1092.3282914135161</v>
      </c>
      <c r="M171" s="35">
        <v>2012.5537773581277</v>
      </c>
      <c r="N171" s="32"/>
      <c r="O171" s="32"/>
      <c r="P171" s="34" t="s">
        <v>23</v>
      </c>
      <c r="Q171" s="36">
        <v>0</v>
      </c>
      <c r="R171" s="35">
        <v>104.41088532671117</v>
      </c>
      <c r="S171" s="35">
        <v>90.340630553544017</v>
      </c>
      <c r="T171" s="35">
        <v>0</v>
      </c>
      <c r="U171" s="44">
        <v>194.75151588025517</v>
      </c>
      <c r="V171" s="32"/>
      <c r="W171" s="32"/>
      <c r="X171" s="34" t="s">
        <v>23</v>
      </c>
      <c r="Y171" s="36">
        <v>0</v>
      </c>
      <c r="Z171" s="35">
        <v>0</v>
      </c>
      <c r="AA171" s="35">
        <v>755.90732769405656</v>
      </c>
      <c r="AB171" s="35">
        <v>2912.9773467511191</v>
      </c>
      <c r="AC171" s="44">
        <v>3668.8846744451757</v>
      </c>
    </row>
    <row r="172" spans="1:29" x14ac:dyDescent="0.2">
      <c r="A172" s="114">
        <v>44</v>
      </c>
      <c r="B172" s="114">
        <v>24</v>
      </c>
      <c r="C172" s="114">
        <v>18</v>
      </c>
      <c r="D172" s="114">
        <v>44</v>
      </c>
      <c r="E172" s="34" t="s">
        <v>24</v>
      </c>
      <c r="F172" s="19">
        <v>445.20603421599992</v>
      </c>
      <c r="G172" s="35">
        <v>1641.6551066722084</v>
      </c>
      <c r="H172" s="43">
        <v>0</v>
      </c>
      <c r="I172" s="43">
        <v>0</v>
      </c>
      <c r="J172" s="43">
        <v>0</v>
      </c>
      <c r="K172" s="35">
        <v>201.6284212169279</v>
      </c>
      <c r="L172" s="35">
        <v>101.8286696064</v>
      </c>
      <c r="M172" s="35">
        <v>2390.3182317115366</v>
      </c>
      <c r="N172" s="32"/>
      <c r="O172" s="32"/>
      <c r="P172" s="34" t="s">
        <v>24</v>
      </c>
      <c r="Q172" s="36">
        <v>0</v>
      </c>
      <c r="R172" s="35">
        <v>78.602366944896033</v>
      </c>
      <c r="S172" s="35">
        <v>293.35803701663406</v>
      </c>
      <c r="T172" s="35">
        <v>5.9565882375880008</v>
      </c>
      <c r="U172" s="44">
        <v>377.91699219911811</v>
      </c>
      <c r="V172" s="32"/>
      <c r="W172" s="32"/>
      <c r="X172" s="34" t="s">
        <v>24</v>
      </c>
      <c r="Y172" s="36">
        <v>0</v>
      </c>
      <c r="Z172" s="35">
        <v>0</v>
      </c>
      <c r="AA172" s="35">
        <v>1832.9370763564607</v>
      </c>
      <c r="AB172" s="35">
        <v>240.40639703848007</v>
      </c>
      <c r="AC172" s="44">
        <v>2073.3434733949407</v>
      </c>
    </row>
    <row r="173" spans="1:29" ht="12" x14ac:dyDescent="0.25">
      <c r="A173" s="114">
        <v>63</v>
      </c>
      <c r="B173" s="114">
        <v>63</v>
      </c>
      <c r="C173" s="114">
        <v>19</v>
      </c>
      <c r="D173" s="114">
        <v>63</v>
      </c>
      <c r="E173" s="31"/>
      <c r="F173" s="11"/>
      <c r="G173" s="12"/>
      <c r="H173" s="13"/>
      <c r="I173" s="13"/>
      <c r="J173" s="13"/>
      <c r="K173" s="12"/>
      <c r="L173" s="12"/>
      <c r="M173" s="12"/>
      <c r="N173" s="39"/>
      <c r="O173" s="39"/>
      <c r="P173" s="31"/>
      <c r="Q173" s="48"/>
      <c r="R173" s="12"/>
      <c r="S173" s="12"/>
      <c r="T173" s="12"/>
      <c r="U173" s="49"/>
      <c r="V173" s="39"/>
      <c r="W173" s="39"/>
      <c r="X173" s="31"/>
      <c r="Y173" s="48"/>
      <c r="Z173" s="12"/>
      <c r="AA173" s="12"/>
      <c r="AB173" s="12"/>
      <c r="AC173" s="49"/>
    </row>
    <row r="174" spans="1:29" ht="12" x14ac:dyDescent="0.25">
      <c r="A174" s="153">
        <v>52</v>
      </c>
      <c r="B174" s="153">
        <v>29</v>
      </c>
      <c r="C174" s="153">
        <v>20</v>
      </c>
      <c r="D174" s="153">
        <v>50</v>
      </c>
      <c r="E174" s="41" t="s">
        <v>102</v>
      </c>
      <c r="F174" s="4">
        <v>3500.4167442566009</v>
      </c>
      <c r="G174" s="5">
        <v>2068.1080630848137</v>
      </c>
      <c r="H174" s="6">
        <v>163.72582205177383</v>
      </c>
      <c r="I174" s="6">
        <v>178.83585853955998</v>
      </c>
      <c r="J174" s="6">
        <v>0</v>
      </c>
      <c r="K174" s="5">
        <v>924.84386713568392</v>
      </c>
      <c r="L174" s="5">
        <v>1638.5734770105846</v>
      </c>
      <c r="M174" s="5">
        <v>8474.5038320790172</v>
      </c>
      <c r="N174" s="32"/>
      <c r="O174" s="32"/>
      <c r="P174" s="41" t="s">
        <v>102</v>
      </c>
      <c r="Q174" s="42">
        <v>324.18215928342403</v>
      </c>
      <c r="R174" s="5">
        <v>1653.3720941531024</v>
      </c>
      <c r="S174" s="5">
        <v>2669.4929756863985</v>
      </c>
      <c r="T174" s="5">
        <v>405.96008425015617</v>
      </c>
      <c r="U174" s="17">
        <v>5053.0073133730812</v>
      </c>
      <c r="V174" s="32"/>
      <c r="W174" s="32"/>
      <c r="X174" s="41" t="s">
        <v>102</v>
      </c>
      <c r="Y174" s="42">
        <v>0</v>
      </c>
      <c r="Z174" s="5">
        <v>227.01753236585847</v>
      </c>
      <c r="AA174" s="5">
        <v>8344.8081762195525</v>
      </c>
      <c r="AB174" s="5">
        <v>4577.2657931296562</v>
      </c>
      <c r="AC174" s="17">
        <v>13149.091501715067</v>
      </c>
    </row>
    <row r="175" spans="1:29" x14ac:dyDescent="0.2">
      <c r="A175" s="114">
        <v>2</v>
      </c>
      <c r="B175" s="114">
        <v>26</v>
      </c>
      <c r="C175" s="114">
        <v>21</v>
      </c>
      <c r="D175" s="114">
        <v>2</v>
      </c>
      <c r="E175" s="34" t="s">
        <v>25</v>
      </c>
      <c r="F175" s="19">
        <v>1235.3592376529941</v>
      </c>
      <c r="G175" s="35">
        <v>440.90750080126094</v>
      </c>
      <c r="H175" s="43">
        <v>0</v>
      </c>
      <c r="I175" s="43">
        <v>0</v>
      </c>
      <c r="J175" s="43">
        <v>0</v>
      </c>
      <c r="K175" s="35">
        <v>82.034328176556173</v>
      </c>
      <c r="L175" s="35">
        <v>189.10101623422153</v>
      </c>
      <c r="M175" s="35">
        <v>1947.4020828650328</v>
      </c>
      <c r="N175" s="32"/>
      <c r="O175" s="32"/>
      <c r="P175" s="34" t="s">
        <v>25</v>
      </c>
      <c r="Q175" s="36">
        <v>0</v>
      </c>
      <c r="R175" s="35">
        <v>246.59021848540974</v>
      </c>
      <c r="S175" s="35">
        <v>826.89252003941408</v>
      </c>
      <c r="T175" s="35">
        <v>0</v>
      </c>
      <c r="U175" s="44">
        <v>1073.4827385248238</v>
      </c>
      <c r="V175" s="32"/>
      <c r="W175" s="32"/>
      <c r="X175" s="34" t="s">
        <v>25</v>
      </c>
      <c r="Y175" s="36">
        <v>0</v>
      </c>
      <c r="Z175" s="35">
        <v>227.01753236585847</v>
      </c>
      <c r="AA175" s="35">
        <v>6704.9732524331603</v>
      </c>
      <c r="AB175" s="35">
        <v>408.38920906089322</v>
      </c>
      <c r="AC175" s="44">
        <v>7340.3799938599122</v>
      </c>
    </row>
    <row r="176" spans="1:29" x14ac:dyDescent="0.2">
      <c r="A176" s="114">
        <v>16</v>
      </c>
      <c r="B176" s="114">
        <v>27</v>
      </c>
      <c r="C176" s="114">
        <v>22</v>
      </c>
      <c r="D176" s="114">
        <v>16</v>
      </c>
      <c r="E176" s="34" t="s">
        <v>26</v>
      </c>
      <c r="F176" s="19">
        <v>1345.5088554242827</v>
      </c>
      <c r="G176" s="35">
        <v>240.70051220661301</v>
      </c>
      <c r="H176" s="43">
        <v>31.876115609439989</v>
      </c>
      <c r="I176" s="43">
        <v>0</v>
      </c>
      <c r="J176" s="43">
        <v>0</v>
      </c>
      <c r="K176" s="35">
        <v>261.75732479001994</v>
      </c>
      <c r="L176" s="35">
        <v>713.35568390943035</v>
      </c>
      <c r="M176" s="35">
        <v>2593.198491939786</v>
      </c>
      <c r="N176" s="32"/>
      <c r="O176" s="32"/>
      <c r="P176" s="34" t="s">
        <v>26</v>
      </c>
      <c r="Q176" s="36">
        <v>0</v>
      </c>
      <c r="R176" s="35">
        <v>66.462352110192001</v>
      </c>
      <c r="S176" s="35">
        <v>1402.1001468854165</v>
      </c>
      <c r="T176" s="35">
        <v>353.16293444608164</v>
      </c>
      <c r="U176" s="44">
        <v>1821.7254334416903</v>
      </c>
      <c r="V176" s="32"/>
      <c r="W176" s="32"/>
      <c r="X176" s="34" t="s">
        <v>26</v>
      </c>
      <c r="Y176" s="36">
        <v>0</v>
      </c>
      <c r="Z176" s="35">
        <v>0</v>
      </c>
      <c r="AA176" s="35">
        <v>190.40688197528473</v>
      </c>
      <c r="AB176" s="35">
        <v>1973.801862742843</v>
      </c>
      <c r="AC176" s="44">
        <v>2164.2087447181279</v>
      </c>
    </row>
    <row r="177" spans="1:29" x14ac:dyDescent="0.2">
      <c r="A177" s="114">
        <v>30</v>
      </c>
      <c r="B177" s="114">
        <v>28</v>
      </c>
      <c r="C177" s="114">
        <v>23</v>
      </c>
      <c r="D177" s="114">
        <v>30</v>
      </c>
      <c r="E177" s="34" t="s">
        <v>27</v>
      </c>
      <c r="F177" s="19">
        <v>919.54865117932377</v>
      </c>
      <c r="G177" s="35">
        <v>1386.5000500769395</v>
      </c>
      <c r="H177" s="43">
        <v>131.84970644233385</v>
      </c>
      <c r="I177" s="43">
        <v>178.83585853955998</v>
      </c>
      <c r="J177" s="43">
        <v>0</v>
      </c>
      <c r="K177" s="35">
        <v>581.05221416910786</v>
      </c>
      <c r="L177" s="35">
        <v>736.11677686693258</v>
      </c>
      <c r="M177" s="35">
        <v>3933.9032572741976</v>
      </c>
      <c r="N177" s="32"/>
      <c r="O177" s="32"/>
      <c r="P177" s="34" t="s">
        <v>27</v>
      </c>
      <c r="Q177" s="36">
        <v>324.18215928342403</v>
      </c>
      <c r="R177" s="35">
        <v>1340.3195235575006</v>
      </c>
      <c r="S177" s="35">
        <v>440.50030876156774</v>
      </c>
      <c r="T177" s="35">
        <v>52.797149804074543</v>
      </c>
      <c r="U177" s="44">
        <v>2157.7991414065668</v>
      </c>
      <c r="V177" s="32"/>
      <c r="W177" s="32"/>
      <c r="X177" s="34" t="s">
        <v>27</v>
      </c>
      <c r="Y177" s="36">
        <v>0</v>
      </c>
      <c r="Z177" s="35">
        <v>0</v>
      </c>
      <c r="AA177" s="35">
        <v>1449.4280418111068</v>
      </c>
      <c r="AB177" s="35">
        <v>2195.0747213259206</v>
      </c>
      <c r="AC177" s="44">
        <v>3644.5027631370276</v>
      </c>
    </row>
    <row r="178" spans="1:29" ht="12" x14ac:dyDescent="0.25">
      <c r="A178" s="114">
        <v>64</v>
      </c>
      <c r="B178" s="114">
        <v>64</v>
      </c>
      <c r="C178" s="114">
        <v>24</v>
      </c>
      <c r="D178" s="114">
        <v>64</v>
      </c>
      <c r="E178" s="38"/>
      <c r="F178" s="7"/>
      <c r="G178" s="3"/>
      <c r="H178" s="8"/>
      <c r="I178" s="8"/>
      <c r="J178" s="8"/>
      <c r="K178" s="3"/>
      <c r="L178" s="3"/>
      <c r="M178" s="3"/>
      <c r="N178" s="39"/>
      <c r="O178" s="39"/>
      <c r="P178" s="38"/>
      <c r="Q178" s="40"/>
      <c r="R178" s="3"/>
      <c r="S178" s="3"/>
      <c r="T178" s="3"/>
      <c r="U178" s="45"/>
      <c r="V178" s="39"/>
      <c r="W178" s="39"/>
      <c r="X178" s="38"/>
      <c r="Y178" s="40"/>
      <c r="Z178" s="3"/>
      <c r="AA178" s="3"/>
      <c r="AB178" s="3"/>
      <c r="AC178" s="45"/>
    </row>
    <row r="179" spans="1:29" ht="12" x14ac:dyDescent="0.25">
      <c r="A179" s="153">
        <v>57</v>
      </c>
      <c r="B179" s="153">
        <v>53</v>
      </c>
      <c r="C179" s="153">
        <v>25</v>
      </c>
      <c r="D179" s="153">
        <v>51</v>
      </c>
      <c r="E179" s="41" t="s">
        <v>101</v>
      </c>
      <c r="F179" s="4">
        <v>6772.1813821918731</v>
      </c>
      <c r="G179" s="5">
        <v>592.11506308824505</v>
      </c>
      <c r="H179" s="6">
        <v>0</v>
      </c>
      <c r="I179" s="6">
        <v>0</v>
      </c>
      <c r="J179" s="6">
        <v>6.449484478215334</v>
      </c>
      <c r="K179" s="5">
        <v>9267.59195333768</v>
      </c>
      <c r="L179" s="5">
        <v>748.32805654633046</v>
      </c>
      <c r="M179" s="5">
        <v>17386.665939642346</v>
      </c>
      <c r="N179" s="32"/>
      <c r="O179" s="32"/>
      <c r="P179" s="41" t="s">
        <v>101</v>
      </c>
      <c r="Q179" s="42">
        <v>0</v>
      </c>
      <c r="R179" s="5">
        <v>194.60511614824486</v>
      </c>
      <c r="S179" s="5">
        <v>1516.7644338080045</v>
      </c>
      <c r="T179" s="5">
        <v>0</v>
      </c>
      <c r="U179" s="17">
        <v>1711.3695499562493</v>
      </c>
      <c r="V179" s="32"/>
      <c r="W179" s="32"/>
      <c r="X179" s="41" t="s">
        <v>101</v>
      </c>
      <c r="Y179" s="42">
        <v>0</v>
      </c>
      <c r="Z179" s="5">
        <v>0</v>
      </c>
      <c r="AA179" s="5">
        <v>73036.716118598051</v>
      </c>
      <c r="AB179" s="5">
        <v>78.630008090873332</v>
      </c>
      <c r="AC179" s="17">
        <v>73115.346126688921</v>
      </c>
    </row>
    <row r="180" spans="1:29" x14ac:dyDescent="0.2">
      <c r="A180" s="114">
        <v>19</v>
      </c>
      <c r="B180" s="114">
        <v>49</v>
      </c>
      <c r="C180" s="114">
        <v>26</v>
      </c>
      <c r="D180" s="114">
        <v>19</v>
      </c>
      <c r="E180" s="34" t="s">
        <v>28</v>
      </c>
      <c r="F180" s="19">
        <v>0</v>
      </c>
      <c r="G180" s="43">
        <v>199.04566788320119</v>
      </c>
      <c r="H180" s="43">
        <v>0</v>
      </c>
      <c r="I180" s="43">
        <v>0</v>
      </c>
      <c r="J180" s="43">
        <v>0</v>
      </c>
      <c r="K180" s="35">
        <v>3233.9699035986587</v>
      </c>
      <c r="L180" s="35">
        <v>733.26044097747138</v>
      </c>
      <c r="M180" s="35">
        <v>4166.2760124593315</v>
      </c>
      <c r="N180" s="32"/>
      <c r="O180" s="32"/>
      <c r="P180" s="34" t="s">
        <v>28</v>
      </c>
      <c r="Q180" s="36">
        <v>0</v>
      </c>
      <c r="R180" s="35">
        <v>0</v>
      </c>
      <c r="S180" s="35">
        <v>171.47654444823181</v>
      </c>
      <c r="T180" s="35">
        <v>0</v>
      </c>
      <c r="U180" s="44">
        <v>171.47654444823181</v>
      </c>
      <c r="V180" s="32"/>
      <c r="W180" s="32"/>
      <c r="X180" s="34" t="s">
        <v>28</v>
      </c>
      <c r="Y180" s="36">
        <v>0</v>
      </c>
      <c r="Z180" s="35">
        <v>0</v>
      </c>
      <c r="AA180" s="35">
        <v>56476.554624416662</v>
      </c>
      <c r="AB180" s="35">
        <v>0</v>
      </c>
      <c r="AC180" s="44">
        <v>56476.554624416662</v>
      </c>
    </row>
    <row r="181" spans="1:29" x14ac:dyDescent="0.2">
      <c r="A181" s="114">
        <v>24</v>
      </c>
      <c r="B181" s="114">
        <v>50</v>
      </c>
      <c r="C181" s="114">
        <v>27</v>
      </c>
      <c r="D181" s="114">
        <v>24</v>
      </c>
      <c r="E181" s="34" t="s">
        <v>29</v>
      </c>
      <c r="F181" s="19">
        <v>657.16909883364758</v>
      </c>
      <c r="G181" s="43">
        <v>0</v>
      </c>
      <c r="H181" s="43">
        <v>0</v>
      </c>
      <c r="I181" s="43">
        <v>0</v>
      </c>
      <c r="J181" s="43">
        <v>0</v>
      </c>
      <c r="K181" s="35">
        <v>2926.2702523000353</v>
      </c>
      <c r="L181" s="35">
        <v>0</v>
      </c>
      <c r="M181" s="35">
        <v>3583.439351133683</v>
      </c>
      <c r="N181" s="32"/>
      <c r="O181" s="32"/>
      <c r="P181" s="34" t="s">
        <v>29</v>
      </c>
      <c r="Q181" s="36">
        <v>0</v>
      </c>
      <c r="R181" s="35">
        <v>110.42329520556001</v>
      </c>
      <c r="S181" s="35">
        <v>56.368557671895978</v>
      </c>
      <c r="T181" s="35">
        <v>0</v>
      </c>
      <c r="U181" s="44">
        <v>166.79185287745599</v>
      </c>
      <c r="V181" s="32"/>
      <c r="W181" s="32"/>
      <c r="X181" s="34" t="s">
        <v>29</v>
      </c>
      <c r="Y181" s="36">
        <v>0</v>
      </c>
      <c r="Z181" s="35">
        <v>0</v>
      </c>
      <c r="AA181" s="35">
        <v>7783.2683683237656</v>
      </c>
      <c r="AB181" s="35">
        <v>0</v>
      </c>
      <c r="AC181" s="44">
        <v>7783.2683683237656</v>
      </c>
    </row>
    <row r="182" spans="1:29" x14ac:dyDescent="0.2">
      <c r="A182" s="114">
        <v>26</v>
      </c>
      <c r="B182" s="114">
        <v>51</v>
      </c>
      <c r="C182" s="114">
        <v>28</v>
      </c>
      <c r="D182" s="114">
        <v>26</v>
      </c>
      <c r="E182" s="34" t="s">
        <v>30</v>
      </c>
      <c r="F182" s="19">
        <v>83.421857219337539</v>
      </c>
      <c r="G182" s="43">
        <v>393.06939520504392</v>
      </c>
      <c r="H182" s="43">
        <v>0</v>
      </c>
      <c r="I182" s="43">
        <v>0</v>
      </c>
      <c r="J182" s="43">
        <v>6.449484478215334</v>
      </c>
      <c r="K182" s="35">
        <v>593.18344919722631</v>
      </c>
      <c r="L182" s="35">
        <v>15.067615568859074</v>
      </c>
      <c r="M182" s="35">
        <v>1091.191801668682</v>
      </c>
      <c r="N182" s="32"/>
      <c r="O182" s="32"/>
      <c r="P182" s="34" t="s">
        <v>30</v>
      </c>
      <c r="Q182" s="36">
        <v>0</v>
      </c>
      <c r="R182" s="35">
        <v>61.189883617244831</v>
      </c>
      <c r="S182" s="35">
        <v>284.13611800330858</v>
      </c>
      <c r="T182" s="35">
        <v>0</v>
      </c>
      <c r="U182" s="44">
        <v>345.32600162055343</v>
      </c>
      <c r="V182" s="32"/>
      <c r="W182" s="32"/>
      <c r="X182" s="34" t="s">
        <v>30</v>
      </c>
      <c r="Y182" s="36">
        <v>0</v>
      </c>
      <c r="Z182" s="35">
        <v>0</v>
      </c>
      <c r="AA182" s="35">
        <v>8121.2305932488052</v>
      </c>
      <c r="AB182" s="35">
        <v>77.26005754180018</v>
      </c>
      <c r="AC182" s="44">
        <v>8198.4906507906053</v>
      </c>
    </row>
    <row r="183" spans="1:29" x14ac:dyDescent="0.2">
      <c r="A183" s="114">
        <v>43</v>
      </c>
      <c r="B183" s="114">
        <v>52</v>
      </c>
      <c r="C183" s="114">
        <v>29</v>
      </c>
      <c r="D183" s="114">
        <v>43</v>
      </c>
      <c r="E183" s="34" t="s">
        <v>31</v>
      </c>
      <c r="F183" s="19">
        <v>6031.5904261388878</v>
      </c>
      <c r="G183" s="43">
        <v>0</v>
      </c>
      <c r="H183" s="43">
        <v>0</v>
      </c>
      <c r="I183" s="43">
        <v>0</v>
      </c>
      <c r="J183" s="43">
        <v>0</v>
      </c>
      <c r="K183" s="35">
        <v>2514.1683482417602</v>
      </c>
      <c r="L183" s="35">
        <v>0</v>
      </c>
      <c r="M183" s="35">
        <v>8545.7587743806471</v>
      </c>
      <c r="N183" s="32"/>
      <c r="O183" s="32"/>
      <c r="P183" s="34" t="s">
        <v>31</v>
      </c>
      <c r="Q183" s="36">
        <v>0</v>
      </c>
      <c r="R183" s="35">
        <v>22.991937325440002</v>
      </c>
      <c r="S183" s="35">
        <v>1004.7832136845682</v>
      </c>
      <c r="T183" s="35">
        <v>0</v>
      </c>
      <c r="U183" s="44">
        <v>1027.7751510100081</v>
      </c>
      <c r="V183" s="32"/>
      <c r="W183" s="32"/>
      <c r="X183" s="34" t="s">
        <v>31</v>
      </c>
      <c r="Y183" s="36">
        <v>0</v>
      </c>
      <c r="Z183" s="35">
        <v>0</v>
      </c>
      <c r="AA183" s="35">
        <v>655.66253260882002</v>
      </c>
      <c r="AB183" s="35">
        <v>1.3699505490731512</v>
      </c>
      <c r="AC183" s="44">
        <v>657.03248315789313</v>
      </c>
    </row>
    <row r="184" spans="1:29" ht="12" x14ac:dyDescent="0.25">
      <c r="A184" s="114">
        <v>65</v>
      </c>
      <c r="B184" s="114">
        <v>65</v>
      </c>
      <c r="C184" s="114">
        <v>30</v>
      </c>
      <c r="D184" s="114">
        <v>65</v>
      </c>
      <c r="E184" s="31"/>
      <c r="F184" s="11"/>
      <c r="G184" s="13"/>
      <c r="H184" s="13"/>
      <c r="I184" s="13"/>
      <c r="J184" s="8"/>
      <c r="K184" s="12"/>
      <c r="L184" s="12"/>
      <c r="M184" s="12"/>
      <c r="N184" s="39"/>
      <c r="O184" s="39"/>
      <c r="P184" s="31"/>
      <c r="Q184" s="48"/>
      <c r="R184" s="12"/>
      <c r="S184" s="12"/>
      <c r="T184" s="12"/>
      <c r="U184" s="49"/>
      <c r="V184" s="39"/>
      <c r="W184" s="39"/>
      <c r="X184" s="31"/>
      <c r="Y184" s="48"/>
      <c r="Z184" s="12"/>
      <c r="AA184" s="12"/>
      <c r="AB184" s="12"/>
      <c r="AC184" s="49"/>
    </row>
    <row r="185" spans="1:29" ht="12" x14ac:dyDescent="0.25">
      <c r="A185" s="153">
        <v>46</v>
      </c>
      <c r="B185" s="153">
        <v>7</v>
      </c>
      <c r="C185" s="153">
        <v>31</v>
      </c>
      <c r="D185" s="153">
        <v>52</v>
      </c>
      <c r="E185" s="41" t="s">
        <v>100</v>
      </c>
      <c r="F185" s="4">
        <v>5616.0656424920562</v>
      </c>
      <c r="G185" s="5">
        <v>9076.4829277408826</v>
      </c>
      <c r="H185" s="6">
        <v>0</v>
      </c>
      <c r="I185" s="6">
        <v>132.29222447520002</v>
      </c>
      <c r="J185" s="6">
        <v>0</v>
      </c>
      <c r="K185" s="5">
        <v>4360.5970683704018</v>
      </c>
      <c r="L185" s="5">
        <v>1213.398938933929</v>
      </c>
      <c r="M185" s="5">
        <v>20398.836802012473</v>
      </c>
      <c r="N185" s="32"/>
      <c r="O185" s="32"/>
      <c r="P185" s="41" t="s">
        <v>100</v>
      </c>
      <c r="Q185" s="42">
        <v>219.58047606018397</v>
      </c>
      <c r="R185" s="5">
        <v>2717.1405433862606</v>
      </c>
      <c r="S185" s="5">
        <v>1188.931562887434</v>
      </c>
      <c r="T185" s="5">
        <v>109.83956445550464</v>
      </c>
      <c r="U185" s="17">
        <v>4235.4921467893837</v>
      </c>
      <c r="V185" s="32"/>
      <c r="W185" s="32"/>
      <c r="X185" s="41" t="s">
        <v>100</v>
      </c>
      <c r="Y185" s="42">
        <v>0</v>
      </c>
      <c r="Z185" s="5">
        <v>0</v>
      </c>
      <c r="AA185" s="5">
        <v>43211.233708496555</v>
      </c>
      <c r="AB185" s="5">
        <v>1588.4346281848477</v>
      </c>
      <c r="AC185" s="17">
        <v>44799.668336681403</v>
      </c>
    </row>
    <row r="186" spans="1:29" x14ac:dyDescent="0.2">
      <c r="A186" s="114">
        <v>13</v>
      </c>
      <c r="B186" s="114">
        <v>1</v>
      </c>
      <c r="C186" s="114">
        <v>32</v>
      </c>
      <c r="D186" s="114">
        <v>13</v>
      </c>
      <c r="E186" s="34" t="s">
        <v>32</v>
      </c>
      <c r="F186" s="19">
        <v>2544.5777753289658</v>
      </c>
      <c r="G186" s="35">
        <v>256.17379128947994</v>
      </c>
      <c r="H186" s="43">
        <v>0</v>
      </c>
      <c r="I186" s="43">
        <v>132.29222447520002</v>
      </c>
      <c r="J186" s="43">
        <v>0</v>
      </c>
      <c r="K186" s="35">
        <v>252.58905316651828</v>
      </c>
      <c r="L186" s="35">
        <v>276.28272621491999</v>
      </c>
      <c r="M186" s="35">
        <v>3461.9155704750838</v>
      </c>
      <c r="N186" s="32"/>
      <c r="O186" s="32"/>
      <c r="P186" s="34" t="s">
        <v>32</v>
      </c>
      <c r="Q186" s="36">
        <v>0</v>
      </c>
      <c r="R186" s="35">
        <v>477.26593111102403</v>
      </c>
      <c r="S186" s="35">
        <v>490.4572647208002</v>
      </c>
      <c r="T186" s="35">
        <v>27.213347114706657</v>
      </c>
      <c r="U186" s="44">
        <v>994.93654294653084</v>
      </c>
      <c r="V186" s="32"/>
      <c r="W186" s="32"/>
      <c r="X186" s="34" t="s">
        <v>32</v>
      </c>
      <c r="Y186" s="36">
        <v>0</v>
      </c>
      <c r="Z186" s="35">
        <v>0</v>
      </c>
      <c r="AA186" s="35">
        <v>12697.090677019141</v>
      </c>
      <c r="AB186" s="35">
        <v>366.2578684214634</v>
      </c>
      <c r="AC186" s="44">
        <v>13063.348545440605</v>
      </c>
    </row>
    <row r="187" spans="1:29" x14ac:dyDescent="0.2">
      <c r="A187" s="114">
        <v>15</v>
      </c>
      <c r="B187" s="114">
        <v>2</v>
      </c>
      <c r="C187" s="114">
        <v>33</v>
      </c>
      <c r="D187" s="114">
        <v>15</v>
      </c>
      <c r="E187" s="34" t="s">
        <v>33</v>
      </c>
      <c r="F187" s="19">
        <v>1211.3694678297361</v>
      </c>
      <c r="G187" s="35">
        <v>4972.0666167593226</v>
      </c>
      <c r="H187" s="43">
        <v>0</v>
      </c>
      <c r="I187" s="43">
        <v>0</v>
      </c>
      <c r="J187" s="43">
        <v>0</v>
      </c>
      <c r="K187" s="35">
        <v>1525.2070311142406</v>
      </c>
      <c r="L187" s="35">
        <v>269.48946908946857</v>
      </c>
      <c r="M187" s="35">
        <v>7978.1325847927683</v>
      </c>
      <c r="N187" s="32"/>
      <c r="O187" s="32"/>
      <c r="P187" s="34" t="s">
        <v>33</v>
      </c>
      <c r="Q187" s="36">
        <v>122.79180976919197</v>
      </c>
      <c r="R187" s="35">
        <v>787.69473470192293</v>
      </c>
      <c r="S187" s="35">
        <v>320.7115181687634</v>
      </c>
      <c r="T187" s="35">
        <v>73.889335930168286</v>
      </c>
      <c r="U187" s="44">
        <v>1305.0873985700466</v>
      </c>
      <c r="V187" s="32"/>
      <c r="W187" s="32"/>
      <c r="X187" s="34" t="s">
        <v>33</v>
      </c>
      <c r="Y187" s="36">
        <v>0</v>
      </c>
      <c r="Z187" s="35">
        <v>0</v>
      </c>
      <c r="AA187" s="35">
        <v>4361.3004186994558</v>
      </c>
      <c r="AB187" s="35">
        <v>137.77479071882399</v>
      </c>
      <c r="AC187" s="44">
        <v>4499.0752094182799</v>
      </c>
    </row>
    <row r="188" spans="1:29" x14ac:dyDescent="0.2">
      <c r="A188" s="114">
        <v>27</v>
      </c>
      <c r="B188" s="114">
        <v>3</v>
      </c>
      <c r="C188" s="114">
        <v>34</v>
      </c>
      <c r="D188" s="114">
        <v>27</v>
      </c>
      <c r="E188" s="34" t="s">
        <v>34</v>
      </c>
      <c r="F188" s="19">
        <v>1.7214174468144345</v>
      </c>
      <c r="G188" s="35">
        <v>2.3254166896708686</v>
      </c>
      <c r="H188" s="43">
        <v>0</v>
      </c>
      <c r="I188" s="43">
        <v>0</v>
      </c>
      <c r="J188" s="43">
        <v>0</v>
      </c>
      <c r="K188" s="35">
        <v>72.489321293111999</v>
      </c>
      <c r="L188" s="35">
        <v>0</v>
      </c>
      <c r="M188" s="35">
        <v>76.536155429597301</v>
      </c>
      <c r="N188" s="32"/>
      <c r="O188" s="32"/>
      <c r="P188" s="34" t="s">
        <v>34</v>
      </c>
      <c r="Q188" s="36">
        <v>0</v>
      </c>
      <c r="R188" s="35">
        <v>31.777847043552004</v>
      </c>
      <c r="S188" s="35">
        <v>263.54594751682248</v>
      </c>
      <c r="T188" s="35">
        <v>0</v>
      </c>
      <c r="U188" s="44">
        <v>295.32379456037449</v>
      </c>
      <c r="V188" s="32"/>
      <c r="W188" s="32"/>
      <c r="X188" s="34" t="s">
        <v>34</v>
      </c>
      <c r="Y188" s="36">
        <v>0</v>
      </c>
      <c r="Z188" s="35">
        <v>0</v>
      </c>
      <c r="AA188" s="35">
        <v>16286.850002404755</v>
      </c>
      <c r="AB188" s="35">
        <v>15.181267164120001</v>
      </c>
      <c r="AC188" s="44">
        <v>16302.031269568875</v>
      </c>
    </row>
    <row r="189" spans="1:29" x14ac:dyDescent="0.2">
      <c r="A189" s="114">
        <v>31</v>
      </c>
      <c r="B189" s="114">
        <v>4</v>
      </c>
      <c r="C189" s="114">
        <v>35</v>
      </c>
      <c r="D189" s="114">
        <v>31</v>
      </c>
      <c r="E189" s="34" t="s">
        <v>35</v>
      </c>
      <c r="F189" s="19">
        <v>658.39427385829072</v>
      </c>
      <c r="G189" s="35">
        <v>2953.7884711239276</v>
      </c>
      <c r="H189" s="43">
        <v>0</v>
      </c>
      <c r="I189" s="43">
        <v>0</v>
      </c>
      <c r="J189" s="43">
        <v>0</v>
      </c>
      <c r="K189" s="35">
        <v>828.05766172312781</v>
      </c>
      <c r="L189" s="35">
        <v>301.36926795856533</v>
      </c>
      <c r="M189" s="35">
        <v>4741.6096746639123</v>
      </c>
      <c r="N189" s="32"/>
      <c r="O189" s="32"/>
      <c r="P189" s="34" t="s">
        <v>35</v>
      </c>
      <c r="Q189" s="36">
        <v>96.788666290991998</v>
      </c>
      <c r="R189" s="35">
        <v>236.46163909497383</v>
      </c>
      <c r="S189" s="35">
        <v>16.123561290783996</v>
      </c>
      <c r="T189" s="35">
        <v>8.7368814106297066</v>
      </c>
      <c r="U189" s="44">
        <v>358.11074808737953</v>
      </c>
      <c r="V189" s="32"/>
      <c r="W189" s="32"/>
      <c r="X189" s="34" t="s">
        <v>35</v>
      </c>
      <c r="Y189" s="36">
        <v>0</v>
      </c>
      <c r="Z189" s="35">
        <v>0</v>
      </c>
      <c r="AA189" s="35">
        <v>1267.7485933858989</v>
      </c>
      <c r="AB189" s="35">
        <v>14.686528164624004</v>
      </c>
      <c r="AC189" s="44">
        <v>1282.4351215505228</v>
      </c>
    </row>
    <row r="190" spans="1:29" x14ac:dyDescent="0.2">
      <c r="A190" s="114">
        <v>32</v>
      </c>
      <c r="B190" s="114">
        <v>5</v>
      </c>
      <c r="C190" s="114">
        <v>36</v>
      </c>
      <c r="D190" s="114">
        <v>32</v>
      </c>
      <c r="E190" s="34" t="s">
        <v>36</v>
      </c>
      <c r="F190" s="19">
        <v>822.61600393373624</v>
      </c>
      <c r="G190" s="35">
        <v>866.78779082600113</v>
      </c>
      <c r="H190" s="43">
        <v>0</v>
      </c>
      <c r="I190" s="43">
        <v>0</v>
      </c>
      <c r="J190" s="43">
        <v>0</v>
      </c>
      <c r="K190" s="35">
        <v>1484.2919204127036</v>
      </c>
      <c r="L190" s="35">
        <v>366.25747567097494</v>
      </c>
      <c r="M190" s="35">
        <v>3539.953190843416</v>
      </c>
      <c r="N190" s="32"/>
      <c r="O190" s="32"/>
      <c r="P190" s="34" t="s">
        <v>36</v>
      </c>
      <c r="Q190" s="36">
        <v>0</v>
      </c>
      <c r="R190" s="35">
        <v>1061.352970803616</v>
      </c>
      <c r="S190" s="35">
        <v>27.214477857900004</v>
      </c>
      <c r="T190" s="35">
        <v>0</v>
      </c>
      <c r="U190" s="44">
        <v>1088.567448661516</v>
      </c>
      <c r="V190" s="32"/>
      <c r="W190" s="32"/>
      <c r="X190" s="34" t="s">
        <v>36</v>
      </c>
      <c r="Y190" s="36">
        <v>0</v>
      </c>
      <c r="Z190" s="35">
        <v>0</v>
      </c>
      <c r="AA190" s="35">
        <v>4199.1219985686703</v>
      </c>
      <c r="AB190" s="35">
        <v>1050.3129089336085</v>
      </c>
      <c r="AC190" s="44">
        <v>5249.4349075022783</v>
      </c>
    </row>
    <row r="191" spans="1:29" x14ac:dyDescent="0.2">
      <c r="A191" s="114">
        <v>40</v>
      </c>
      <c r="B191" s="114">
        <v>6</v>
      </c>
      <c r="C191" s="114">
        <v>37</v>
      </c>
      <c r="D191" s="114">
        <v>40</v>
      </c>
      <c r="E191" s="34" t="s">
        <v>37</v>
      </c>
      <c r="F191" s="19">
        <v>377.38670409451208</v>
      </c>
      <c r="G191" s="35">
        <v>25.340841052479941</v>
      </c>
      <c r="H191" s="43">
        <v>0</v>
      </c>
      <c r="I191" s="43">
        <v>0</v>
      </c>
      <c r="J191" s="43">
        <v>0</v>
      </c>
      <c r="K191" s="35">
        <v>197.96208066070005</v>
      </c>
      <c r="L191" s="35">
        <v>0</v>
      </c>
      <c r="M191" s="35">
        <v>600.6896258076921</v>
      </c>
      <c r="N191" s="32"/>
      <c r="O191" s="32"/>
      <c r="P191" s="34" t="s">
        <v>37</v>
      </c>
      <c r="Q191" s="36">
        <v>0</v>
      </c>
      <c r="R191" s="35">
        <v>122.58742063117201</v>
      </c>
      <c r="S191" s="35">
        <v>70.878793332363998</v>
      </c>
      <c r="T191" s="35">
        <v>0</v>
      </c>
      <c r="U191" s="44">
        <v>193.46621396353601</v>
      </c>
      <c r="V191" s="32"/>
      <c r="W191" s="32"/>
      <c r="X191" s="34" t="s">
        <v>37</v>
      </c>
      <c r="Y191" s="36">
        <v>0</v>
      </c>
      <c r="Z191" s="35">
        <v>0</v>
      </c>
      <c r="AA191" s="35">
        <v>4399.1220184186304</v>
      </c>
      <c r="AB191" s="35">
        <v>4.2212647822080003</v>
      </c>
      <c r="AC191" s="44">
        <v>4403.3432832008384</v>
      </c>
    </row>
    <row r="192" spans="1:29" ht="12" x14ac:dyDescent="0.25">
      <c r="A192" s="114">
        <v>66</v>
      </c>
      <c r="B192" s="114">
        <v>66</v>
      </c>
      <c r="C192" s="114">
        <v>38</v>
      </c>
      <c r="D192" s="114">
        <v>66</v>
      </c>
      <c r="E192" s="38"/>
      <c r="F192" s="7"/>
      <c r="G192" s="3"/>
      <c r="H192" s="8"/>
      <c r="I192" s="8"/>
      <c r="J192" s="8"/>
      <c r="K192" s="3"/>
      <c r="L192" s="3"/>
      <c r="M192" s="3"/>
      <c r="N192" s="39"/>
      <c r="O192" s="39"/>
      <c r="P192" s="38"/>
      <c r="Q192" s="40"/>
      <c r="R192" s="3"/>
      <c r="S192" s="3"/>
      <c r="T192" s="3"/>
      <c r="U192" s="45"/>
      <c r="V192" s="39"/>
      <c r="W192" s="39"/>
      <c r="X192" s="38"/>
      <c r="Y192" s="40"/>
      <c r="Z192" s="3"/>
      <c r="AA192" s="3"/>
      <c r="AB192" s="3"/>
      <c r="AC192" s="45"/>
    </row>
    <row r="193" spans="1:29" ht="12" x14ac:dyDescent="0.25">
      <c r="A193" s="153">
        <v>53</v>
      </c>
      <c r="B193" s="153">
        <v>35</v>
      </c>
      <c r="C193" s="153">
        <v>39</v>
      </c>
      <c r="D193" s="153">
        <v>53</v>
      </c>
      <c r="E193" s="41" t="s">
        <v>99</v>
      </c>
      <c r="F193" s="4">
        <v>10787.320383532426</v>
      </c>
      <c r="G193" s="5">
        <v>5295.7043366131284</v>
      </c>
      <c r="H193" s="6">
        <v>72.179393386160044</v>
      </c>
      <c r="I193" s="6">
        <v>0</v>
      </c>
      <c r="J193" s="6">
        <v>0</v>
      </c>
      <c r="K193" s="5">
        <v>17264.685787209022</v>
      </c>
      <c r="L193" s="5">
        <v>2305.8109895274802</v>
      </c>
      <c r="M193" s="5">
        <v>35725.700890268221</v>
      </c>
      <c r="N193" s="32"/>
      <c r="O193" s="32"/>
      <c r="P193" s="41" t="s">
        <v>99</v>
      </c>
      <c r="Q193" s="42">
        <v>0</v>
      </c>
      <c r="R193" s="5">
        <v>950.82800232205489</v>
      </c>
      <c r="S193" s="5">
        <v>8169.4988829499571</v>
      </c>
      <c r="T193" s="5">
        <v>4983.9391652560744</v>
      </c>
      <c r="U193" s="17">
        <v>14104.266050528087</v>
      </c>
      <c r="V193" s="32"/>
      <c r="W193" s="32"/>
      <c r="X193" s="41" t="s">
        <v>99</v>
      </c>
      <c r="Y193" s="42">
        <v>0</v>
      </c>
      <c r="Z193" s="5">
        <v>0</v>
      </c>
      <c r="AA193" s="5">
        <v>42111.059486194128</v>
      </c>
      <c r="AB193" s="5">
        <v>135.68707013220029</v>
      </c>
      <c r="AC193" s="17">
        <v>42246.746556326325</v>
      </c>
    </row>
    <row r="194" spans="1:29" x14ac:dyDescent="0.2">
      <c r="A194" s="114">
        <v>8</v>
      </c>
      <c r="B194" s="114">
        <v>30</v>
      </c>
      <c r="C194" s="114">
        <v>40</v>
      </c>
      <c r="D194" s="114">
        <v>8</v>
      </c>
      <c r="E194" s="34" t="s">
        <v>38</v>
      </c>
      <c r="F194" s="19">
        <v>6130.8244725824043</v>
      </c>
      <c r="G194" s="35">
        <v>2076.6520096068607</v>
      </c>
      <c r="H194" s="43">
        <v>0</v>
      </c>
      <c r="I194" s="43">
        <v>0</v>
      </c>
      <c r="J194" s="43">
        <v>0</v>
      </c>
      <c r="K194" s="35">
        <v>3103.5060183864384</v>
      </c>
      <c r="L194" s="35">
        <v>0</v>
      </c>
      <c r="M194" s="35">
        <v>11310.982500575703</v>
      </c>
      <c r="N194" s="32"/>
      <c r="O194" s="32"/>
      <c r="P194" s="34" t="s">
        <v>38</v>
      </c>
      <c r="Q194" s="36">
        <v>0</v>
      </c>
      <c r="R194" s="35">
        <v>644.74515655807488</v>
      </c>
      <c r="S194" s="35">
        <v>6154.9694815891662</v>
      </c>
      <c r="T194" s="35">
        <v>0</v>
      </c>
      <c r="U194" s="44">
        <v>6799.7146381472412</v>
      </c>
      <c r="V194" s="32"/>
      <c r="W194" s="32"/>
      <c r="X194" s="34" t="s">
        <v>38</v>
      </c>
      <c r="Y194" s="36">
        <v>0</v>
      </c>
      <c r="Z194" s="35">
        <v>0</v>
      </c>
      <c r="AA194" s="35">
        <v>23981.785177894366</v>
      </c>
      <c r="AB194" s="35">
        <v>0</v>
      </c>
      <c r="AC194" s="44">
        <v>23981.785177894366</v>
      </c>
    </row>
    <row r="195" spans="1:29" x14ac:dyDescent="0.2">
      <c r="A195" s="114">
        <v>9</v>
      </c>
      <c r="B195" s="114">
        <v>31</v>
      </c>
      <c r="C195" s="114">
        <v>41</v>
      </c>
      <c r="D195" s="114">
        <v>9</v>
      </c>
      <c r="E195" s="34" t="s">
        <v>39</v>
      </c>
      <c r="F195" s="19">
        <v>973.78037584253252</v>
      </c>
      <c r="G195" s="35">
        <v>979.71067616547316</v>
      </c>
      <c r="H195" s="43">
        <v>0</v>
      </c>
      <c r="I195" s="43">
        <v>0</v>
      </c>
      <c r="J195" s="43">
        <v>0</v>
      </c>
      <c r="K195" s="35">
        <v>1783.1214299620071</v>
      </c>
      <c r="L195" s="35">
        <v>123.34133675045018</v>
      </c>
      <c r="M195" s="35">
        <v>3859.9538187204626</v>
      </c>
      <c r="N195" s="32"/>
      <c r="O195" s="32"/>
      <c r="P195" s="34" t="s">
        <v>39</v>
      </c>
      <c r="Q195" s="36">
        <v>0</v>
      </c>
      <c r="R195" s="35">
        <v>150.0524160419312</v>
      </c>
      <c r="S195" s="35">
        <v>1015.5781776938516</v>
      </c>
      <c r="T195" s="35">
        <v>65.13210308395476</v>
      </c>
      <c r="U195" s="44">
        <v>1230.7626968197374</v>
      </c>
      <c r="V195" s="32"/>
      <c r="W195" s="32"/>
      <c r="X195" s="34" t="s">
        <v>39</v>
      </c>
      <c r="Y195" s="36">
        <v>0</v>
      </c>
      <c r="Z195" s="35">
        <v>0</v>
      </c>
      <c r="AA195" s="35">
        <v>11600.454622254614</v>
      </c>
      <c r="AB195" s="35">
        <v>119.42414316462195</v>
      </c>
      <c r="AC195" s="44">
        <v>11719.878765419237</v>
      </c>
    </row>
    <row r="196" spans="1:29" x14ac:dyDescent="0.2">
      <c r="A196" s="114">
        <v>28</v>
      </c>
      <c r="B196" s="114">
        <v>32</v>
      </c>
      <c r="C196" s="114">
        <v>42</v>
      </c>
      <c r="D196" s="114">
        <v>28</v>
      </c>
      <c r="E196" s="34" t="s">
        <v>40</v>
      </c>
      <c r="F196" s="19">
        <v>2439.7783633184185</v>
      </c>
      <c r="G196" s="35">
        <v>252.12780808560009</v>
      </c>
      <c r="H196" s="43">
        <v>0</v>
      </c>
      <c r="I196" s="43">
        <v>0</v>
      </c>
      <c r="J196" s="43">
        <v>0</v>
      </c>
      <c r="K196" s="35">
        <v>11676.243051892325</v>
      </c>
      <c r="L196" s="35">
        <v>2182.4696527770302</v>
      </c>
      <c r="M196" s="35">
        <v>16550.618876073371</v>
      </c>
      <c r="N196" s="32"/>
      <c r="O196" s="32"/>
      <c r="P196" s="34" t="s">
        <v>40</v>
      </c>
      <c r="Q196" s="36">
        <v>0</v>
      </c>
      <c r="R196" s="35">
        <v>106.84454068511999</v>
      </c>
      <c r="S196" s="35">
        <v>226.35811904558406</v>
      </c>
      <c r="T196" s="35">
        <v>3988.1581076999032</v>
      </c>
      <c r="U196" s="44">
        <v>4321.3607674306077</v>
      </c>
      <c r="V196" s="32"/>
      <c r="W196" s="32"/>
      <c r="X196" s="34" t="s">
        <v>40</v>
      </c>
      <c r="Y196" s="36">
        <v>0</v>
      </c>
      <c r="Z196" s="35">
        <v>0</v>
      </c>
      <c r="AA196" s="35">
        <v>4514.5030215468851</v>
      </c>
      <c r="AB196" s="35">
        <v>1.3914033597360003</v>
      </c>
      <c r="AC196" s="44">
        <v>4515.8944249066208</v>
      </c>
    </row>
    <row r="197" spans="1:29" x14ac:dyDescent="0.2">
      <c r="A197" s="114">
        <v>34</v>
      </c>
      <c r="B197" s="114">
        <v>33</v>
      </c>
      <c r="C197" s="114">
        <v>43</v>
      </c>
      <c r="D197" s="114">
        <v>34</v>
      </c>
      <c r="E197" s="34" t="s">
        <v>41</v>
      </c>
      <c r="F197" s="19">
        <v>1002.0075070167737</v>
      </c>
      <c r="G197" s="35">
        <v>49.482326017695996</v>
      </c>
      <c r="H197" s="43">
        <v>0</v>
      </c>
      <c r="I197" s="43">
        <v>0</v>
      </c>
      <c r="J197" s="43">
        <v>0</v>
      </c>
      <c r="K197" s="35">
        <v>599.49499518353753</v>
      </c>
      <c r="L197" s="35">
        <v>0</v>
      </c>
      <c r="M197" s="35">
        <v>1650.9848282180074</v>
      </c>
      <c r="N197" s="32"/>
      <c r="O197" s="32"/>
      <c r="P197" s="34" t="s">
        <v>41</v>
      </c>
      <c r="Q197" s="36">
        <v>0</v>
      </c>
      <c r="R197" s="35">
        <v>0</v>
      </c>
      <c r="S197" s="35">
        <v>387.1285391069469</v>
      </c>
      <c r="T197" s="35">
        <v>0</v>
      </c>
      <c r="U197" s="44">
        <v>387.1285391069469</v>
      </c>
      <c r="V197" s="32"/>
      <c r="W197" s="32"/>
      <c r="X197" s="34" t="s">
        <v>41</v>
      </c>
      <c r="Y197" s="36">
        <v>0</v>
      </c>
      <c r="Z197" s="35">
        <v>0</v>
      </c>
      <c r="AA197" s="35">
        <v>1950.9302935388482</v>
      </c>
      <c r="AB197" s="35">
        <v>9.9513397274269693</v>
      </c>
      <c r="AC197" s="44">
        <v>1960.8816332662752</v>
      </c>
    </row>
    <row r="198" spans="1:29" x14ac:dyDescent="0.2">
      <c r="A198" s="114">
        <v>35</v>
      </c>
      <c r="B198" s="114">
        <v>34</v>
      </c>
      <c r="C198" s="114">
        <v>44</v>
      </c>
      <c r="D198" s="114">
        <v>35</v>
      </c>
      <c r="E198" s="34" t="s">
        <v>42</v>
      </c>
      <c r="F198" s="19">
        <v>240.92966477229626</v>
      </c>
      <c r="G198" s="35">
        <v>1937.7315167374986</v>
      </c>
      <c r="H198" s="43">
        <v>72.179393386160044</v>
      </c>
      <c r="I198" s="43">
        <v>0</v>
      </c>
      <c r="J198" s="43">
        <v>0</v>
      </c>
      <c r="K198" s="35">
        <v>102.32029178471397</v>
      </c>
      <c r="L198" s="35">
        <v>0</v>
      </c>
      <c r="M198" s="35">
        <v>2353.1608666806687</v>
      </c>
      <c r="N198" s="32"/>
      <c r="O198" s="32"/>
      <c r="P198" s="34" t="s">
        <v>42</v>
      </c>
      <c r="Q198" s="36">
        <v>0</v>
      </c>
      <c r="R198" s="35">
        <v>49.185889036928792</v>
      </c>
      <c r="S198" s="35">
        <v>385.46456551440798</v>
      </c>
      <c r="T198" s="35">
        <v>930.64895447221647</v>
      </c>
      <c r="U198" s="44">
        <v>1365.2994090235534</v>
      </c>
      <c r="V198" s="32"/>
      <c r="W198" s="32"/>
      <c r="X198" s="34" t="s">
        <v>42</v>
      </c>
      <c r="Y198" s="36">
        <v>0</v>
      </c>
      <c r="Z198" s="35">
        <v>0</v>
      </c>
      <c r="AA198" s="35">
        <v>63.386370959415686</v>
      </c>
      <c r="AB198" s="35">
        <v>4.9201838804153741</v>
      </c>
      <c r="AC198" s="44">
        <v>68.306554839831065</v>
      </c>
    </row>
    <row r="199" spans="1:29" ht="12" x14ac:dyDescent="0.25">
      <c r="A199" s="114">
        <v>67</v>
      </c>
      <c r="B199" s="114">
        <v>67</v>
      </c>
      <c r="C199" s="114">
        <v>45</v>
      </c>
      <c r="D199" s="114">
        <v>67</v>
      </c>
      <c r="E199" s="31"/>
      <c r="F199" s="11"/>
      <c r="G199" s="12"/>
      <c r="H199" s="13"/>
      <c r="I199" s="13"/>
      <c r="J199" s="13"/>
      <c r="K199" s="12"/>
      <c r="L199" s="12"/>
      <c r="M199" s="12"/>
      <c r="N199" s="39"/>
      <c r="O199" s="39"/>
      <c r="P199" s="31"/>
      <c r="Q199" s="48"/>
      <c r="R199" s="12"/>
      <c r="S199" s="12"/>
      <c r="T199" s="12"/>
      <c r="U199" s="49"/>
      <c r="V199" s="39"/>
      <c r="W199" s="39"/>
      <c r="X199" s="31"/>
      <c r="Y199" s="48"/>
      <c r="Z199" s="12"/>
      <c r="AA199" s="12"/>
      <c r="AB199" s="12"/>
      <c r="AC199" s="49"/>
    </row>
    <row r="200" spans="1:29" ht="12" x14ac:dyDescent="0.25">
      <c r="A200" s="153">
        <v>49</v>
      </c>
      <c r="B200" s="153">
        <v>16</v>
      </c>
      <c r="C200" s="153">
        <v>46</v>
      </c>
      <c r="D200" s="153">
        <v>54</v>
      </c>
      <c r="E200" s="41" t="s">
        <v>98</v>
      </c>
      <c r="F200" s="4">
        <v>2551.246106082338</v>
      </c>
      <c r="G200" s="5">
        <v>1694.2885308009002</v>
      </c>
      <c r="H200" s="6">
        <v>20.365129594116247</v>
      </c>
      <c r="I200" s="5">
        <v>0</v>
      </c>
      <c r="J200" s="6">
        <v>0</v>
      </c>
      <c r="K200" s="5">
        <v>2584.9340774428874</v>
      </c>
      <c r="L200" s="5">
        <v>1435.0230402641323</v>
      </c>
      <c r="M200" s="5">
        <v>8285.8568841843735</v>
      </c>
      <c r="N200" s="32"/>
      <c r="O200" s="32"/>
      <c r="P200" s="41" t="s">
        <v>98</v>
      </c>
      <c r="Q200" s="42">
        <v>0</v>
      </c>
      <c r="R200" s="5">
        <v>522.34162450872782</v>
      </c>
      <c r="S200" s="5">
        <v>2306.7716498942646</v>
      </c>
      <c r="T200" s="5">
        <v>8772.8234700077719</v>
      </c>
      <c r="U200" s="17">
        <v>11601.936744410765</v>
      </c>
      <c r="V200" s="32"/>
      <c r="W200" s="32"/>
      <c r="X200" s="41" t="s">
        <v>98</v>
      </c>
      <c r="Y200" s="42">
        <v>8.2721977672019431</v>
      </c>
      <c r="Z200" s="5">
        <v>0</v>
      </c>
      <c r="AA200" s="5">
        <v>29520.70023904524</v>
      </c>
      <c r="AB200" s="5">
        <v>1788.3603732404299</v>
      </c>
      <c r="AC200" s="17">
        <v>31317.332810052871</v>
      </c>
    </row>
    <row r="201" spans="1:29" x14ac:dyDescent="0.2">
      <c r="A201" s="114">
        <v>4</v>
      </c>
      <c r="B201" s="114">
        <v>13</v>
      </c>
      <c r="C201" s="114">
        <v>47</v>
      </c>
      <c r="D201" s="114">
        <v>4</v>
      </c>
      <c r="E201" s="34" t="s">
        <v>43</v>
      </c>
      <c r="F201" s="19">
        <v>1312.8713803587314</v>
      </c>
      <c r="G201" s="35">
        <v>1393.6195565674657</v>
      </c>
      <c r="H201" s="50">
        <v>20.365129594116247</v>
      </c>
      <c r="I201" s="35">
        <v>0</v>
      </c>
      <c r="J201" s="50">
        <v>0</v>
      </c>
      <c r="K201" s="35">
        <v>1439.3517304443615</v>
      </c>
      <c r="L201" s="35">
        <v>753.3742749728699</v>
      </c>
      <c r="M201" s="35">
        <v>4919.5820719375442</v>
      </c>
      <c r="N201" s="32"/>
      <c r="O201" s="32"/>
      <c r="P201" s="34" t="s">
        <v>43</v>
      </c>
      <c r="Q201" s="36">
        <v>0</v>
      </c>
      <c r="R201" s="35">
        <v>448.5210271291437</v>
      </c>
      <c r="S201" s="35">
        <v>244.58834990979386</v>
      </c>
      <c r="T201" s="35">
        <v>4217.6823871782308</v>
      </c>
      <c r="U201" s="44">
        <v>4910.7917642171687</v>
      </c>
      <c r="V201" s="32"/>
      <c r="W201" s="32"/>
      <c r="X201" s="34" t="s">
        <v>43</v>
      </c>
      <c r="Y201" s="36">
        <v>0</v>
      </c>
      <c r="Z201" s="35">
        <v>0</v>
      </c>
      <c r="AA201" s="35">
        <v>12115.250665086525</v>
      </c>
      <c r="AB201" s="35">
        <v>1297.400507385338</v>
      </c>
      <c r="AC201" s="44">
        <v>13412.651172471864</v>
      </c>
    </row>
    <row r="202" spans="1:29" x14ac:dyDescent="0.2">
      <c r="A202" s="114">
        <v>14</v>
      </c>
      <c r="B202" s="114">
        <v>14</v>
      </c>
      <c r="C202" s="114">
        <v>48</v>
      </c>
      <c r="D202" s="114">
        <v>14</v>
      </c>
      <c r="E202" s="34" t="s">
        <v>44</v>
      </c>
      <c r="F202" s="19">
        <v>513.6659709867904</v>
      </c>
      <c r="G202" s="35">
        <v>63.438912083440492</v>
      </c>
      <c r="H202" s="50">
        <v>0</v>
      </c>
      <c r="I202" s="35">
        <v>0</v>
      </c>
      <c r="J202" s="50">
        <v>0</v>
      </c>
      <c r="K202" s="35">
        <v>305.93337963065881</v>
      </c>
      <c r="L202" s="35">
        <v>61.463094911434155</v>
      </c>
      <c r="M202" s="35">
        <v>944.50135761232389</v>
      </c>
      <c r="N202" s="32"/>
      <c r="O202" s="32"/>
      <c r="P202" s="34" t="s">
        <v>44</v>
      </c>
      <c r="Q202" s="36">
        <v>0</v>
      </c>
      <c r="R202" s="35">
        <v>71.434050149384092</v>
      </c>
      <c r="S202" s="35">
        <v>824.26369490960724</v>
      </c>
      <c r="T202" s="35">
        <v>123.28034828881503</v>
      </c>
      <c r="U202" s="44">
        <v>1018.9780933478064</v>
      </c>
      <c r="V202" s="32"/>
      <c r="W202" s="32"/>
      <c r="X202" s="34" t="s">
        <v>44</v>
      </c>
      <c r="Y202" s="36">
        <v>8.2721977672019431</v>
      </c>
      <c r="Z202" s="35">
        <v>0</v>
      </c>
      <c r="AA202" s="35">
        <v>11826.613430411711</v>
      </c>
      <c r="AB202" s="35">
        <v>0</v>
      </c>
      <c r="AC202" s="44">
        <v>11834.885628178914</v>
      </c>
    </row>
    <row r="203" spans="1:29" x14ac:dyDescent="0.2">
      <c r="A203" s="114">
        <v>36</v>
      </c>
      <c r="B203" s="114">
        <v>15</v>
      </c>
      <c r="C203" s="114">
        <v>49</v>
      </c>
      <c r="D203" s="114">
        <v>36</v>
      </c>
      <c r="E203" s="34" t="s">
        <v>45</v>
      </c>
      <c r="F203" s="19">
        <v>724.70875473681622</v>
      </c>
      <c r="G203" s="35">
        <v>237.23006214999396</v>
      </c>
      <c r="H203" s="50">
        <v>0</v>
      </c>
      <c r="I203" s="35">
        <v>0</v>
      </c>
      <c r="J203" s="50">
        <v>0</v>
      </c>
      <c r="K203" s="35">
        <v>839.64896736786682</v>
      </c>
      <c r="L203" s="35">
        <v>620.18567037982837</v>
      </c>
      <c r="M203" s="35">
        <v>2421.7734546345055</v>
      </c>
      <c r="N203" s="32"/>
      <c r="O203" s="32"/>
      <c r="P203" s="34" t="s">
        <v>45</v>
      </c>
      <c r="Q203" s="36">
        <v>0</v>
      </c>
      <c r="R203" s="35">
        <v>2.3865472302000006</v>
      </c>
      <c r="S203" s="35">
        <v>1237.9196050748637</v>
      </c>
      <c r="T203" s="35">
        <v>4431.8607345407263</v>
      </c>
      <c r="U203" s="44">
        <v>5672.16688684579</v>
      </c>
      <c r="V203" s="32"/>
      <c r="W203" s="32"/>
      <c r="X203" s="34" t="s">
        <v>45</v>
      </c>
      <c r="Y203" s="36">
        <v>0</v>
      </c>
      <c r="Z203" s="35">
        <v>0</v>
      </c>
      <c r="AA203" s="35">
        <v>5578.8361435470015</v>
      </c>
      <c r="AB203" s="35">
        <v>490.95986585509206</v>
      </c>
      <c r="AC203" s="44">
        <v>6069.7960094020937</v>
      </c>
    </row>
    <row r="204" spans="1:29" ht="12" x14ac:dyDescent="0.25">
      <c r="A204" s="114">
        <v>68</v>
      </c>
      <c r="B204" s="114">
        <v>68</v>
      </c>
      <c r="C204" s="114">
        <v>50</v>
      </c>
      <c r="D204" s="114">
        <v>68</v>
      </c>
      <c r="E204" s="38"/>
      <c r="F204" s="7"/>
      <c r="G204" s="3"/>
      <c r="H204" s="15"/>
      <c r="I204" s="3"/>
      <c r="J204" s="15"/>
      <c r="K204" s="3"/>
      <c r="L204" s="3"/>
      <c r="M204" s="3"/>
      <c r="N204" s="39"/>
      <c r="O204" s="39"/>
      <c r="P204" s="38"/>
      <c r="Q204" s="40"/>
      <c r="R204" s="3"/>
      <c r="S204" s="3"/>
      <c r="T204" s="3"/>
      <c r="U204" s="45"/>
      <c r="V204" s="39"/>
      <c r="W204" s="39"/>
      <c r="X204" s="38"/>
      <c r="Y204" s="40"/>
      <c r="Z204" s="3"/>
      <c r="AA204" s="3"/>
      <c r="AB204" s="3"/>
      <c r="AC204" s="45"/>
    </row>
    <row r="205" spans="1:29" ht="12" x14ac:dyDescent="0.25">
      <c r="A205" s="153">
        <v>55</v>
      </c>
      <c r="B205" s="153">
        <v>44</v>
      </c>
      <c r="C205" s="153">
        <v>51</v>
      </c>
      <c r="D205" s="153">
        <v>55</v>
      </c>
      <c r="E205" s="41" t="s">
        <v>97</v>
      </c>
      <c r="F205" s="4">
        <v>3278.9786754836869</v>
      </c>
      <c r="G205" s="5">
        <v>434.11880741968241</v>
      </c>
      <c r="H205" s="6">
        <v>303.80500284028153</v>
      </c>
      <c r="I205" s="6">
        <v>0</v>
      </c>
      <c r="J205" s="6">
        <v>0</v>
      </c>
      <c r="K205" s="5">
        <v>2285.3767150059971</v>
      </c>
      <c r="L205" s="5">
        <v>211.44313292970406</v>
      </c>
      <c r="M205" s="5">
        <v>6513.7223336793522</v>
      </c>
      <c r="N205" s="32"/>
      <c r="O205" s="32"/>
      <c r="P205" s="41" t="s">
        <v>97</v>
      </c>
      <c r="Q205" s="42">
        <v>0</v>
      </c>
      <c r="R205" s="5">
        <v>905.68620469175687</v>
      </c>
      <c r="S205" s="5">
        <v>909.23954247078143</v>
      </c>
      <c r="T205" s="5">
        <v>0</v>
      </c>
      <c r="U205" s="17">
        <v>1814.9257471625383</v>
      </c>
      <c r="V205" s="32"/>
      <c r="W205" s="32"/>
      <c r="X205" s="41" t="s">
        <v>97</v>
      </c>
      <c r="Y205" s="42">
        <v>0</v>
      </c>
      <c r="Z205" s="5">
        <v>0</v>
      </c>
      <c r="AA205" s="5">
        <v>91709.536218668683</v>
      </c>
      <c r="AB205" s="5">
        <v>198.81612120598788</v>
      </c>
      <c r="AC205" s="17">
        <v>91908.352339874677</v>
      </c>
    </row>
    <row r="206" spans="1:29" x14ac:dyDescent="0.2">
      <c r="A206" s="114">
        <v>20</v>
      </c>
      <c r="B206" s="114">
        <v>40</v>
      </c>
      <c r="C206" s="114">
        <v>52</v>
      </c>
      <c r="D206" s="114">
        <v>20</v>
      </c>
      <c r="E206" s="34" t="s">
        <v>46</v>
      </c>
      <c r="F206" s="19">
        <v>527.76278821462347</v>
      </c>
      <c r="G206" s="35">
        <v>126.61442152099123</v>
      </c>
      <c r="H206" s="43">
        <v>112.38581789295834</v>
      </c>
      <c r="I206" s="43">
        <v>0</v>
      </c>
      <c r="J206" s="43">
        <v>0</v>
      </c>
      <c r="K206" s="35">
        <v>59.188147601191993</v>
      </c>
      <c r="L206" s="35">
        <v>211.44313292970406</v>
      </c>
      <c r="M206" s="35">
        <v>1037.3943081594691</v>
      </c>
      <c r="N206" s="32"/>
      <c r="O206" s="32"/>
      <c r="P206" s="34" t="s">
        <v>46</v>
      </c>
      <c r="Q206" s="36">
        <v>0</v>
      </c>
      <c r="R206" s="35">
        <v>66.355043904528003</v>
      </c>
      <c r="S206" s="35">
        <v>419.27152413728993</v>
      </c>
      <c r="T206" s="35">
        <v>0</v>
      </c>
      <c r="U206" s="44">
        <v>485.6265680418179</v>
      </c>
      <c r="V206" s="32"/>
      <c r="W206" s="32"/>
      <c r="X206" s="34" t="s">
        <v>46</v>
      </c>
      <c r="Y206" s="36">
        <v>0</v>
      </c>
      <c r="Z206" s="35">
        <v>0</v>
      </c>
      <c r="AA206" s="35">
        <v>23564.987559808764</v>
      </c>
      <c r="AB206" s="35">
        <v>7.6738671094239992</v>
      </c>
      <c r="AC206" s="44">
        <v>23572.661426918188</v>
      </c>
    </row>
    <row r="207" spans="1:29" x14ac:dyDescent="0.2">
      <c r="A207" s="114">
        <v>29</v>
      </c>
      <c r="B207" s="114">
        <v>41</v>
      </c>
      <c r="C207" s="114">
        <v>53</v>
      </c>
      <c r="D207" s="114">
        <v>29</v>
      </c>
      <c r="E207" s="34" t="s">
        <v>47</v>
      </c>
      <c r="F207" s="19">
        <v>730.30017576494322</v>
      </c>
      <c r="G207" s="35">
        <v>237.84798046875358</v>
      </c>
      <c r="H207" s="43">
        <v>191.41918494732317</v>
      </c>
      <c r="I207" s="43">
        <v>0</v>
      </c>
      <c r="J207" s="43">
        <v>0</v>
      </c>
      <c r="K207" s="35">
        <v>545.70269571320352</v>
      </c>
      <c r="L207" s="35">
        <v>0</v>
      </c>
      <c r="M207" s="35">
        <v>1705.2700368942233</v>
      </c>
      <c r="N207" s="32"/>
      <c r="O207" s="32"/>
      <c r="P207" s="34" t="s">
        <v>47</v>
      </c>
      <c r="Q207" s="36">
        <v>0</v>
      </c>
      <c r="R207" s="35">
        <v>801.99664915746359</v>
      </c>
      <c r="S207" s="35">
        <v>325.181132694984</v>
      </c>
      <c r="T207" s="35">
        <v>0</v>
      </c>
      <c r="U207" s="44">
        <v>1127.1777818524477</v>
      </c>
      <c r="V207" s="32"/>
      <c r="W207" s="32"/>
      <c r="X207" s="34" t="s">
        <v>47</v>
      </c>
      <c r="Y207" s="36">
        <v>0</v>
      </c>
      <c r="Z207" s="35">
        <v>0</v>
      </c>
      <c r="AA207" s="35">
        <v>56422.533957301574</v>
      </c>
      <c r="AB207" s="35">
        <v>53.554812152855995</v>
      </c>
      <c r="AC207" s="44">
        <v>56476.088769454429</v>
      </c>
    </row>
    <row r="208" spans="1:29" x14ac:dyDescent="0.2">
      <c r="A208" s="114">
        <v>39</v>
      </c>
      <c r="B208" s="114">
        <v>42</v>
      </c>
      <c r="C208" s="114">
        <v>54</v>
      </c>
      <c r="D208" s="114">
        <v>39</v>
      </c>
      <c r="E208" s="34" t="s">
        <v>48</v>
      </c>
      <c r="F208" s="19">
        <v>1866.9992914263717</v>
      </c>
      <c r="G208" s="35">
        <v>69.656405429937564</v>
      </c>
      <c r="H208" s="43">
        <v>0</v>
      </c>
      <c r="I208" s="43">
        <v>0</v>
      </c>
      <c r="J208" s="43">
        <v>0</v>
      </c>
      <c r="K208" s="35">
        <v>1559.8998154348499</v>
      </c>
      <c r="L208" s="35">
        <v>0</v>
      </c>
      <c r="M208" s="35">
        <v>3496.5555122911592</v>
      </c>
      <c r="N208" s="32"/>
      <c r="O208" s="32"/>
      <c r="P208" s="34" t="s">
        <v>48</v>
      </c>
      <c r="Q208" s="36">
        <v>0</v>
      </c>
      <c r="R208" s="35">
        <v>33.613164718786003</v>
      </c>
      <c r="S208" s="35">
        <v>21.803809549998558</v>
      </c>
      <c r="T208" s="35">
        <v>0</v>
      </c>
      <c r="U208" s="44">
        <v>55.416974268784557</v>
      </c>
      <c r="V208" s="32"/>
      <c r="W208" s="32"/>
      <c r="X208" s="34" t="s">
        <v>48</v>
      </c>
      <c r="Y208" s="36">
        <v>0</v>
      </c>
      <c r="Z208" s="35">
        <v>0</v>
      </c>
      <c r="AA208" s="35">
        <v>4987.7534627726372</v>
      </c>
      <c r="AB208" s="35">
        <v>74.967682205050821</v>
      </c>
      <c r="AC208" s="44">
        <v>5062.7211449776878</v>
      </c>
    </row>
    <row r="209" spans="1:29" x14ac:dyDescent="0.2">
      <c r="A209" s="114">
        <v>45</v>
      </c>
      <c r="B209" s="114">
        <v>43</v>
      </c>
      <c r="C209" s="114">
        <v>55</v>
      </c>
      <c r="D209" s="114">
        <v>45</v>
      </c>
      <c r="E209" s="34" t="s">
        <v>49</v>
      </c>
      <c r="F209" s="19">
        <v>153.91642007774851</v>
      </c>
      <c r="G209" s="35">
        <v>0</v>
      </c>
      <c r="H209" s="43">
        <v>0</v>
      </c>
      <c r="I209" s="43">
        <v>0</v>
      </c>
      <c r="J209" s="43">
        <v>0</v>
      </c>
      <c r="K209" s="35">
        <v>120.58605625675168</v>
      </c>
      <c r="L209" s="35">
        <v>0</v>
      </c>
      <c r="M209" s="35">
        <v>274.50247633450022</v>
      </c>
      <c r="N209" s="32"/>
      <c r="O209" s="32"/>
      <c r="P209" s="34" t="s">
        <v>49</v>
      </c>
      <c r="Q209" s="36">
        <v>0</v>
      </c>
      <c r="R209" s="35">
        <v>3.7213469109792174</v>
      </c>
      <c r="S209" s="35">
        <v>142.98307608850897</v>
      </c>
      <c r="T209" s="35">
        <v>0</v>
      </c>
      <c r="U209" s="44">
        <v>146.70442299948817</v>
      </c>
      <c r="V209" s="32"/>
      <c r="W209" s="32"/>
      <c r="X209" s="34" t="s">
        <v>49</v>
      </c>
      <c r="Y209" s="36">
        <v>0</v>
      </c>
      <c r="Z209" s="35">
        <v>0</v>
      </c>
      <c r="AA209" s="35">
        <v>6734.2612387857107</v>
      </c>
      <c r="AB209" s="35">
        <v>62.619759738657095</v>
      </c>
      <c r="AC209" s="44">
        <v>6796.8809985243679</v>
      </c>
    </row>
    <row r="210" spans="1:29" ht="12" x14ac:dyDescent="0.25">
      <c r="A210" s="114">
        <v>69</v>
      </c>
      <c r="B210" s="114">
        <v>69</v>
      </c>
      <c r="C210" s="114">
        <v>56</v>
      </c>
      <c r="D210" s="114">
        <v>69</v>
      </c>
      <c r="E210" s="31"/>
      <c r="F210" s="11"/>
      <c r="G210" s="12"/>
      <c r="H210" s="13"/>
      <c r="I210" s="13"/>
      <c r="J210" s="13"/>
      <c r="K210" s="12"/>
      <c r="L210" s="12"/>
      <c r="M210" s="12"/>
      <c r="N210" s="39"/>
      <c r="O210" s="39"/>
      <c r="P210" s="31"/>
      <c r="Q210" s="48"/>
      <c r="R210" s="12"/>
      <c r="S210" s="12"/>
      <c r="T210" s="12"/>
      <c r="U210" s="49"/>
      <c r="V210" s="39"/>
      <c r="W210" s="39"/>
      <c r="X210" s="31"/>
      <c r="Y210" s="48"/>
      <c r="Z210" s="12"/>
      <c r="AA210" s="12"/>
      <c r="AB210" s="12"/>
      <c r="AC210" s="49"/>
    </row>
    <row r="211" spans="1:29" ht="12" x14ac:dyDescent="0.25">
      <c r="A211" s="153">
        <v>58</v>
      </c>
      <c r="B211" s="153">
        <v>58</v>
      </c>
      <c r="C211" s="153">
        <v>57</v>
      </c>
      <c r="D211" s="153">
        <v>56</v>
      </c>
      <c r="E211" s="41" t="s">
        <v>96</v>
      </c>
      <c r="F211" s="4">
        <v>7178.7828224200421</v>
      </c>
      <c r="G211" s="5">
        <v>7914.8390971399967</v>
      </c>
      <c r="H211" s="6">
        <v>96.456740690103544</v>
      </c>
      <c r="I211" s="6">
        <v>0</v>
      </c>
      <c r="J211" s="6">
        <v>0</v>
      </c>
      <c r="K211" s="5">
        <v>11990.190683924651</v>
      </c>
      <c r="L211" s="5">
        <v>6234.8043614869448</v>
      </c>
      <c r="M211" s="5">
        <v>33415.073705661736</v>
      </c>
      <c r="N211" s="32"/>
      <c r="O211" s="32"/>
      <c r="P211" s="41" t="s">
        <v>96</v>
      </c>
      <c r="Q211" s="42">
        <v>0</v>
      </c>
      <c r="R211" s="5">
        <v>1066.3615281146745</v>
      </c>
      <c r="S211" s="5">
        <v>0</v>
      </c>
      <c r="T211" s="5">
        <v>1438.9977737610673</v>
      </c>
      <c r="U211" s="17">
        <v>2505.3593018757419</v>
      </c>
      <c r="V211" s="32"/>
      <c r="W211" s="32"/>
      <c r="X211" s="41" t="s">
        <v>96</v>
      </c>
      <c r="Y211" s="42">
        <v>729.12504448583479</v>
      </c>
      <c r="Z211" s="5">
        <v>64.255950756989307</v>
      </c>
      <c r="AA211" s="5">
        <v>11830.944792022783</v>
      </c>
      <c r="AB211" s="5">
        <v>2196.6485366151483</v>
      </c>
      <c r="AC211" s="17">
        <v>14820.974323880755</v>
      </c>
    </row>
    <row r="212" spans="1:29" x14ac:dyDescent="0.2">
      <c r="A212" s="114">
        <v>3</v>
      </c>
      <c r="B212" s="114">
        <v>54</v>
      </c>
      <c r="C212" s="114">
        <v>58</v>
      </c>
      <c r="D212" s="114">
        <v>3</v>
      </c>
      <c r="E212" s="34" t="s">
        <v>50</v>
      </c>
      <c r="F212" s="19">
        <v>620.99123481324693</v>
      </c>
      <c r="G212" s="35">
        <v>749.84088704582803</v>
      </c>
      <c r="H212" s="43">
        <v>0</v>
      </c>
      <c r="I212" s="43">
        <v>0</v>
      </c>
      <c r="J212" s="43">
        <v>0</v>
      </c>
      <c r="K212" s="35">
        <v>325.61837039529598</v>
      </c>
      <c r="L212" s="35">
        <v>687.54999242549047</v>
      </c>
      <c r="M212" s="35">
        <v>2384.0004846798615</v>
      </c>
      <c r="N212" s="32"/>
      <c r="O212" s="32"/>
      <c r="P212" s="34" t="s">
        <v>50</v>
      </c>
      <c r="Q212" s="36">
        <v>0</v>
      </c>
      <c r="R212" s="35">
        <v>415.10068895256524</v>
      </c>
      <c r="S212" s="35">
        <v>0</v>
      </c>
      <c r="T212" s="35">
        <v>123.99334380984</v>
      </c>
      <c r="U212" s="44">
        <v>539.09403276240528</v>
      </c>
      <c r="V212" s="32"/>
      <c r="W212" s="32"/>
      <c r="X212" s="34" t="s">
        <v>50</v>
      </c>
      <c r="Y212" s="36">
        <v>0</v>
      </c>
      <c r="Z212" s="35">
        <v>42.230815412592001</v>
      </c>
      <c r="AA212" s="35">
        <v>3177.1722740178261</v>
      </c>
      <c r="AB212" s="35">
        <v>652.49737938291946</v>
      </c>
      <c r="AC212" s="44">
        <v>3871.9004688133377</v>
      </c>
    </row>
    <row r="213" spans="1:29" x14ac:dyDescent="0.2">
      <c r="A213" s="114">
        <v>21</v>
      </c>
      <c r="B213" s="114">
        <v>55</v>
      </c>
      <c r="C213" s="114">
        <v>59</v>
      </c>
      <c r="D213" s="114">
        <v>21</v>
      </c>
      <c r="E213" s="34" t="s">
        <v>51</v>
      </c>
      <c r="F213" s="19">
        <v>3968.7096627852284</v>
      </c>
      <c r="G213" s="35">
        <v>3383.1577881847552</v>
      </c>
      <c r="H213" s="43">
        <v>5.752094748391694</v>
      </c>
      <c r="I213" s="43">
        <v>0</v>
      </c>
      <c r="J213" s="43">
        <v>0</v>
      </c>
      <c r="K213" s="35">
        <v>6080.7625022521661</v>
      </c>
      <c r="L213" s="35">
        <v>3685.3341907563727</v>
      </c>
      <c r="M213" s="35">
        <v>17123.716238726913</v>
      </c>
      <c r="N213" s="32"/>
      <c r="O213" s="32"/>
      <c r="P213" s="34" t="s">
        <v>51</v>
      </c>
      <c r="Q213" s="36">
        <v>0</v>
      </c>
      <c r="R213" s="35">
        <v>287.61668007572297</v>
      </c>
      <c r="S213" s="35">
        <v>0</v>
      </c>
      <c r="T213" s="35">
        <v>359.972463238621</v>
      </c>
      <c r="U213" s="44">
        <v>647.58914331434403</v>
      </c>
      <c r="V213" s="32"/>
      <c r="W213" s="32"/>
      <c r="X213" s="34" t="s">
        <v>51</v>
      </c>
      <c r="Y213" s="36">
        <v>726.53971213822069</v>
      </c>
      <c r="Z213" s="35">
        <v>14.186652204413766</v>
      </c>
      <c r="AA213" s="35">
        <v>5112.2682484029583</v>
      </c>
      <c r="AB213" s="35">
        <v>372.43372018377875</v>
      </c>
      <c r="AC213" s="44">
        <v>6225.4283329293721</v>
      </c>
    </row>
    <row r="214" spans="1:29" x14ac:dyDescent="0.2">
      <c r="A214" s="114">
        <v>33</v>
      </c>
      <c r="B214" s="114">
        <v>56</v>
      </c>
      <c r="C214" s="114">
        <v>60</v>
      </c>
      <c r="D214" s="114">
        <v>33</v>
      </c>
      <c r="E214" s="34" t="s">
        <v>52</v>
      </c>
      <c r="F214" s="19">
        <v>327.69739039635675</v>
      </c>
      <c r="G214" s="35">
        <v>742.06691358231558</v>
      </c>
      <c r="H214" s="43">
        <v>8.4125811361390532</v>
      </c>
      <c r="I214" s="43">
        <v>0</v>
      </c>
      <c r="J214" s="43">
        <v>0</v>
      </c>
      <c r="K214" s="35">
        <v>660.12827657246794</v>
      </c>
      <c r="L214" s="35">
        <v>1000.9904082387308</v>
      </c>
      <c r="M214" s="35">
        <v>2739.2955699260101</v>
      </c>
      <c r="N214" s="32"/>
      <c r="O214" s="32"/>
      <c r="P214" s="34" t="s">
        <v>52</v>
      </c>
      <c r="Q214" s="36">
        <v>0</v>
      </c>
      <c r="R214" s="35">
        <v>6.7135437550900043</v>
      </c>
      <c r="S214" s="35">
        <v>0</v>
      </c>
      <c r="T214" s="35">
        <v>722.9298085612204</v>
      </c>
      <c r="U214" s="44">
        <v>729.64335231631037</v>
      </c>
      <c r="V214" s="32"/>
      <c r="W214" s="32"/>
      <c r="X214" s="34" t="s">
        <v>52</v>
      </c>
      <c r="Y214" s="36">
        <v>2.585332347614115</v>
      </c>
      <c r="Z214" s="35">
        <v>7.8384831399835377</v>
      </c>
      <c r="AA214" s="35">
        <v>998.65498586174692</v>
      </c>
      <c r="AB214" s="35">
        <v>977.30456229181482</v>
      </c>
      <c r="AC214" s="44">
        <v>1986.3833636411593</v>
      </c>
    </row>
    <row r="215" spans="1:29" s="39" customFormat="1" x14ac:dyDescent="0.2">
      <c r="A215" s="114">
        <v>41</v>
      </c>
      <c r="B215" s="114">
        <v>57</v>
      </c>
      <c r="C215" s="114">
        <v>61</v>
      </c>
      <c r="D215" s="114">
        <v>41</v>
      </c>
      <c r="E215" s="34" t="s">
        <v>53</v>
      </c>
      <c r="F215" s="19">
        <v>2261.384534425209</v>
      </c>
      <c r="G215" s="35">
        <v>3039.7735083270977</v>
      </c>
      <c r="H215" s="43">
        <v>82.292064805572792</v>
      </c>
      <c r="I215" s="43">
        <v>0</v>
      </c>
      <c r="J215" s="43">
        <v>0</v>
      </c>
      <c r="K215" s="35">
        <v>4923.6815347047204</v>
      </c>
      <c r="L215" s="35">
        <v>860.92977006635078</v>
      </c>
      <c r="M215" s="35">
        <v>11168.061412328951</v>
      </c>
      <c r="N215" s="32"/>
      <c r="O215" s="32"/>
      <c r="P215" s="34" t="s">
        <v>53</v>
      </c>
      <c r="Q215" s="36">
        <v>0</v>
      </c>
      <c r="R215" s="35">
        <v>356.93061533129639</v>
      </c>
      <c r="S215" s="35">
        <v>0</v>
      </c>
      <c r="T215" s="35">
        <v>232.10215815138579</v>
      </c>
      <c r="U215" s="44">
        <v>589.03277348268216</v>
      </c>
      <c r="V215" s="32"/>
      <c r="W215" s="32"/>
      <c r="X215" s="34" t="s">
        <v>53</v>
      </c>
      <c r="Y215" s="36">
        <v>0</v>
      </c>
      <c r="Z215" s="35">
        <v>0</v>
      </c>
      <c r="AA215" s="35">
        <v>2542.8492837402514</v>
      </c>
      <c r="AB215" s="35">
        <v>194.41287475663535</v>
      </c>
      <c r="AC215" s="44">
        <v>2737.2621584968865</v>
      </c>
    </row>
    <row r="216" spans="1:29" s="39" customFormat="1" ht="12" x14ac:dyDescent="0.25">
      <c r="A216" s="114">
        <v>70</v>
      </c>
      <c r="B216" s="114">
        <v>70</v>
      </c>
      <c r="C216" s="114">
        <v>62</v>
      </c>
      <c r="D216" s="114">
        <v>70</v>
      </c>
      <c r="E216" s="38"/>
      <c r="F216" s="7"/>
      <c r="G216" s="3"/>
      <c r="H216" s="8"/>
      <c r="I216" s="8"/>
      <c r="J216" s="8"/>
      <c r="K216" s="3"/>
      <c r="L216" s="3"/>
      <c r="M216" s="3"/>
      <c r="P216" s="38"/>
      <c r="Q216" s="40"/>
      <c r="R216" s="3"/>
      <c r="S216" s="3"/>
      <c r="T216" s="3"/>
      <c r="U216" s="45"/>
      <c r="X216" s="38"/>
      <c r="Y216" s="40"/>
      <c r="Z216" s="3"/>
      <c r="AA216" s="3"/>
      <c r="AB216" s="3"/>
      <c r="AC216" s="45"/>
    </row>
    <row r="217" spans="1:29" s="39" customFormat="1" ht="12" x14ac:dyDescent="0.25">
      <c r="A217" s="153">
        <v>54</v>
      </c>
      <c r="B217" s="153">
        <v>39</v>
      </c>
      <c r="C217" s="153">
        <v>63</v>
      </c>
      <c r="D217" s="153">
        <v>57</v>
      </c>
      <c r="E217" s="41" t="s">
        <v>95</v>
      </c>
      <c r="F217" s="4">
        <v>2346.4716408669847</v>
      </c>
      <c r="G217" s="5">
        <v>6985.4552028478547</v>
      </c>
      <c r="H217" s="6">
        <v>0</v>
      </c>
      <c r="I217" s="6">
        <v>0</v>
      </c>
      <c r="J217" s="6">
        <v>0</v>
      </c>
      <c r="K217" s="5">
        <v>2267.0814191739178</v>
      </c>
      <c r="L217" s="5">
        <v>620.26709889147435</v>
      </c>
      <c r="M217" s="5">
        <v>12219.27536178023</v>
      </c>
      <c r="N217" s="32"/>
      <c r="O217" s="32"/>
      <c r="P217" s="41" t="s">
        <v>95</v>
      </c>
      <c r="Q217" s="42">
        <v>47.846814317640003</v>
      </c>
      <c r="R217" s="5">
        <v>1489.6484240377226</v>
      </c>
      <c r="S217" s="5">
        <v>291.88678910240907</v>
      </c>
      <c r="T217" s="5">
        <v>68.12715248168</v>
      </c>
      <c r="U217" s="17">
        <v>1897.5091799394518</v>
      </c>
      <c r="V217" s="32"/>
      <c r="W217" s="32"/>
      <c r="X217" s="41" t="s">
        <v>95</v>
      </c>
      <c r="Y217" s="42">
        <v>0</v>
      </c>
      <c r="Z217" s="5">
        <v>67.470716473056001</v>
      </c>
      <c r="AA217" s="5">
        <v>5474.3755862980406</v>
      </c>
      <c r="AB217" s="5">
        <v>2763.3071560790081</v>
      </c>
      <c r="AC217" s="17">
        <v>8305.1534588501054</v>
      </c>
    </row>
    <row r="218" spans="1:29" s="39" customFormat="1" x14ac:dyDescent="0.2">
      <c r="A218" s="114">
        <v>10</v>
      </c>
      <c r="B218" s="114">
        <v>36</v>
      </c>
      <c r="C218" s="114">
        <v>64</v>
      </c>
      <c r="D218" s="114">
        <v>10</v>
      </c>
      <c r="E218" s="34" t="s">
        <v>54</v>
      </c>
      <c r="F218" s="19">
        <v>2040.5161515701816</v>
      </c>
      <c r="G218" s="35">
        <v>6751.521546687467</v>
      </c>
      <c r="H218" s="43">
        <v>0</v>
      </c>
      <c r="I218" s="43">
        <v>0</v>
      </c>
      <c r="J218" s="43">
        <v>0</v>
      </c>
      <c r="K218" s="35">
        <v>842.60449717620486</v>
      </c>
      <c r="L218" s="35">
        <v>309.844850518756</v>
      </c>
      <c r="M218" s="35">
        <v>9944.4870459526101</v>
      </c>
      <c r="N218" s="32"/>
      <c r="O218" s="32"/>
      <c r="P218" s="34" t="s">
        <v>54</v>
      </c>
      <c r="Q218" s="36">
        <v>0</v>
      </c>
      <c r="R218" s="35">
        <v>1324.6880444557914</v>
      </c>
      <c r="S218" s="35">
        <v>259.59445483489708</v>
      </c>
      <c r="T218" s="35">
        <v>38.596030671760012</v>
      </c>
      <c r="U218" s="44">
        <v>1622.8785299624485</v>
      </c>
      <c r="V218" s="32"/>
      <c r="W218" s="32"/>
      <c r="X218" s="34" t="s">
        <v>54</v>
      </c>
      <c r="Y218" s="36">
        <v>0</v>
      </c>
      <c r="Z218" s="35">
        <v>67.470716473056001</v>
      </c>
      <c r="AA218" s="35">
        <v>3307.6160255748837</v>
      </c>
      <c r="AB218" s="35">
        <v>1653.6748950733688</v>
      </c>
      <c r="AC218" s="44">
        <v>5028.7616371213089</v>
      </c>
    </row>
    <row r="219" spans="1:29" s="39" customFormat="1" x14ac:dyDescent="0.2">
      <c r="A219" s="114">
        <v>12</v>
      </c>
      <c r="B219" s="114">
        <v>37</v>
      </c>
      <c r="C219" s="114">
        <v>65</v>
      </c>
      <c r="D219" s="114">
        <v>12</v>
      </c>
      <c r="E219" s="34" t="s">
        <v>55</v>
      </c>
      <c r="F219" s="19">
        <v>0</v>
      </c>
      <c r="G219" s="35">
        <v>227.5052476466989</v>
      </c>
      <c r="H219" s="43">
        <v>0</v>
      </c>
      <c r="I219" s="43">
        <v>0</v>
      </c>
      <c r="J219" s="43">
        <v>0</v>
      </c>
      <c r="K219" s="35">
        <v>1280.7161185791406</v>
      </c>
      <c r="L219" s="35">
        <v>155.26909836165598</v>
      </c>
      <c r="M219" s="35">
        <v>1663.4904645874956</v>
      </c>
      <c r="N219" s="32"/>
      <c r="O219" s="32"/>
      <c r="P219" s="34" t="s">
        <v>55</v>
      </c>
      <c r="Q219" s="36">
        <v>0</v>
      </c>
      <c r="R219" s="35">
        <v>163.39583447527531</v>
      </c>
      <c r="S219" s="35">
        <v>1.8194123867999996</v>
      </c>
      <c r="T219" s="35">
        <v>29.531121809919991</v>
      </c>
      <c r="U219" s="44">
        <v>194.7463686719953</v>
      </c>
      <c r="V219" s="32"/>
      <c r="W219" s="32"/>
      <c r="X219" s="34" t="s">
        <v>55</v>
      </c>
      <c r="Y219" s="36">
        <v>0</v>
      </c>
      <c r="Z219" s="35">
        <v>0</v>
      </c>
      <c r="AA219" s="35">
        <v>407.97688653940526</v>
      </c>
      <c r="AB219" s="35">
        <v>798.31914641120227</v>
      </c>
      <c r="AC219" s="44">
        <v>1206.2960329506075</v>
      </c>
    </row>
    <row r="220" spans="1:29" s="39" customFormat="1" x14ac:dyDescent="0.2">
      <c r="A220" s="114">
        <v>42</v>
      </c>
      <c r="B220" s="114">
        <v>38</v>
      </c>
      <c r="C220" s="114">
        <v>66</v>
      </c>
      <c r="D220" s="114">
        <v>42</v>
      </c>
      <c r="E220" s="34" t="s">
        <v>56</v>
      </c>
      <c r="F220" s="19">
        <v>305.95548929680331</v>
      </c>
      <c r="G220" s="35">
        <v>6.4284085136889155</v>
      </c>
      <c r="H220" s="43">
        <v>0</v>
      </c>
      <c r="I220" s="43">
        <v>0</v>
      </c>
      <c r="J220" s="43">
        <v>0</v>
      </c>
      <c r="K220" s="35">
        <v>143.76080341857212</v>
      </c>
      <c r="L220" s="35">
        <v>155.15315001106242</v>
      </c>
      <c r="M220" s="35">
        <v>611.29785124012676</v>
      </c>
      <c r="N220" s="32"/>
      <c r="O220" s="32"/>
      <c r="P220" s="34" t="s">
        <v>56</v>
      </c>
      <c r="Q220" s="36">
        <v>47.846814317640003</v>
      </c>
      <c r="R220" s="35">
        <v>1.5645451066559994</v>
      </c>
      <c r="S220" s="35">
        <v>30.47292188071199</v>
      </c>
      <c r="T220" s="35">
        <v>0</v>
      </c>
      <c r="U220" s="44">
        <v>79.884281305007988</v>
      </c>
      <c r="V220" s="32"/>
      <c r="W220" s="32"/>
      <c r="X220" s="34" t="s">
        <v>56</v>
      </c>
      <c r="Y220" s="36">
        <v>0</v>
      </c>
      <c r="Z220" s="35">
        <v>0</v>
      </c>
      <c r="AA220" s="35">
        <v>1758.7826741837514</v>
      </c>
      <c r="AB220" s="35">
        <v>311.31311459443702</v>
      </c>
      <c r="AC220" s="44">
        <v>2070.0957887781883</v>
      </c>
    </row>
    <row r="221" spans="1:29" s="39" customFormat="1" ht="12" x14ac:dyDescent="0.25">
      <c r="A221" s="114">
        <v>71</v>
      </c>
      <c r="B221" s="114">
        <v>71</v>
      </c>
      <c r="C221" s="114">
        <v>67</v>
      </c>
      <c r="D221" s="114">
        <v>71</v>
      </c>
      <c r="E221" s="38"/>
      <c r="F221" s="7"/>
      <c r="G221" s="3"/>
      <c r="H221" s="8"/>
      <c r="I221" s="8"/>
      <c r="J221" s="8"/>
      <c r="K221" s="3"/>
      <c r="L221" s="3"/>
      <c r="M221" s="3"/>
      <c r="P221" s="38"/>
      <c r="Q221" s="40"/>
      <c r="R221" s="3"/>
      <c r="S221" s="3"/>
      <c r="T221" s="3"/>
      <c r="U221" s="45"/>
      <c r="X221" s="38"/>
      <c r="Y221" s="40"/>
      <c r="Z221" s="3"/>
      <c r="AA221" s="3"/>
      <c r="AB221" s="3"/>
      <c r="AC221" s="45"/>
    </row>
    <row r="222" spans="1:29" s="39" customFormat="1" ht="12" x14ac:dyDescent="0.25">
      <c r="A222" s="153">
        <v>47</v>
      </c>
      <c r="B222" s="153">
        <v>10</v>
      </c>
      <c r="C222" s="153">
        <v>68</v>
      </c>
      <c r="D222" s="153">
        <v>58</v>
      </c>
      <c r="E222" s="41" t="s">
        <v>94</v>
      </c>
      <c r="F222" s="4">
        <v>911.73034488210055</v>
      </c>
      <c r="G222" s="5">
        <v>1025.4559728737952</v>
      </c>
      <c r="H222" s="6">
        <v>191.91290687439039</v>
      </c>
      <c r="I222" s="6">
        <v>0</v>
      </c>
      <c r="J222" s="6">
        <v>0</v>
      </c>
      <c r="K222" s="5">
        <v>2100.1459421547293</v>
      </c>
      <c r="L222" s="5">
        <v>603.17212276522628</v>
      </c>
      <c r="M222" s="5">
        <v>4832.4172895502415</v>
      </c>
      <c r="N222" s="32"/>
      <c r="O222" s="32"/>
      <c r="P222" s="41" t="s">
        <v>94</v>
      </c>
      <c r="Q222" s="42">
        <v>0</v>
      </c>
      <c r="R222" s="5">
        <v>3275.4437359878739</v>
      </c>
      <c r="S222" s="5">
        <v>12.251190037856588</v>
      </c>
      <c r="T222" s="5">
        <v>500.10718699058162</v>
      </c>
      <c r="U222" s="17">
        <v>3787.8021130163124</v>
      </c>
      <c r="V222" s="32"/>
      <c r="W222" s="32"/>
      <c r="X222" s="41" t="s">
        <v>94</v>
      </c>
      <c r="Y222" s="42">
        <v>0</v>
      </c>
      <c r="Z222" s="5">
        <v>6.2812812979726917</v>
      </c>
      <c r="AA222" s="5">
        <v>2895.0366604425153</v>
      </c>
      <c r="AB222" s="5">
        <v>812.64673049887278</v>
      </c>
      <c r="AC222" s="17">
        <v>3713.9646722393609</v>
      </c>
    </row>
    <row r="223" spans="1:29" s="39" customFormat="1" x14ac:dyDescent="0.2">
      <c r="A223" s="114">
        <v>6</v>
      </c>
      <c r="B223" s="114">
        <v>8</v>
      </c>
      <c r="C223" s="114">
        <v>69</v>
      </c>
      <c r="D223" s="114">
        <v>6</v>
      </c>
      <c r="E223" s="34" t="s">
        <v>57</v>
      </c>
      <c r="F223" s="19">
        <v>313.03640552365266</v>
      </c>
      <c r="G223" s="35">
        <v>1014.3621155877553</v>
      </c>
      <c r="H223" s="43">
        <v>191.91290687439039</v>
      </c>
      <c r="I223" s="43">
        <v>0</v>
      </c>
      <c r="J223" s="43">
        <v>0</v>
      </c>
      <c r="K223" s="35">
        <v>1962.4330750896092</v>
      </c>
      <c r="L223" s="35">
        <v>603.17212276522628</v>
      </c>
      <c r="M223" s="35">
        <v>4084.916625840634</v>
      </c>
      <c r="N223" s="32"/>
      <c r="O223" s="32"/>
      <c r="P223" s="34" t="s">
        <v>57</v>
      </c>
      <c r="Q223" s="36">
        <v>0</v>
      </c>
      <c r="R223" s="35">
        <v>3262.1259506685137</v>
      </c>
      <c r="S223" s="35">
        <v>12.251190037856588</v>
      </c>
      <c r="T223" s="35">
        <v>500.10718699058162</v>
      </c>
      <c r="U223" s="44">
        <v>3774.4843276969523</v>
      </c>
      <c r="V223" s="32"/>
      <c r="W223" s="32"/>
      <c r="X223" s="34" t="s">
        <v>57</v>
      </c>
      <c r="Y223" s="36">
        <v>0</v>
      </c>
      <c r="Z223" s="35">
        <v>6.2812812979726917</v>
      </c>
      <c r="AA223" s="35">
        <v>2735.3757266483713</v>
      </c>
      <c r="AB223" s="35">
        <v>664.96974486518718</v>
      </c>
      <c r="AC223" s="44">
        <v>3406.6267528115313</v>
      </c>
    </row>
    <row r="224" spans="1:29" s="39" customFormat="1" x14ac:dyDescent="0.2">
      <c r="A224" s="114">
        <v>38</v>
      </c>
      <c r="B224" s="114">
        <v>9</v>
      </c>
      <c r="C224" s="114">
        <v>70</v>
      </c>
      <c r="D224" s="114">
        <v>38</v>
      </c>
      <c r="E224" s="34" t="s">
        <v>58</v>
      </c>
      <c r="F224" s="19">
        <v>598.69393935844789</v>
      </c>
      <c r="G224" s="35">
        <v>11.093857286039999</v>
      </c>
      <c r="H224" s="43">
        <v>0</v>
      </c>
      <c r="I224" s="43">
        <v>0</v>
      </c>
      <c r="J224" s="43">
        <v>0</v>
      </c>
      <c r="K224" s="35">
        <v>137.71286706512001</v>
      </c>
      <c r="L224" s="35">
        <v>0</v>
      </c>
      <c r="M224" s="35">
        <v>747.50066370960792</v>
      </c>
      <c r="N224" s="32"/>
      <c r="O224" s="32"/>
      <c r="P224" s="34" t="s">
        <v>58</v>
      </c>
      <c r="Q224" s="36">
        <v>0</v>
      </c>
      <c r="R224" s="35">
        <v>13.31778531936</v>
      </c>
      <c r="S224" s="35">
        <v>0</v>
      </c>
      <c r="T224" s="35">
        <v>0</v>
      </c>
      <c r="U224" s="44">
        <v>13.31778531936</v>
      </c>
      <c r="V224" s="32"/>
      <c r="W224" s="32"/>
      <c r="X224" s="34" t="s">
        <v>58</v>
      </c>
      <c r="Y224" s="36">
        <v>0</v>
      </c>
      <c r="Z224" s="35">
        <v>0</v>
      </c>
      <c r="AA224" s="35">
        <v>159.66093379414411</v>
      </c>
      <c r="AB224" s="35">
        <v>147.6769856336856</v>
      </c>
      <c r="AC224" s="44">
        <v>307.33791942782972</v>
      </c>
    </row>
    <row r="225" spans="1:29" s="39" customFormat="1" ht="12.6" thickBot="1" x14ac:dyDescent="0.3">
      <c r="A225" s="114">
        <v>72</v>
      </c>
      <c r="B225" s="114">
        <v>72</v>
      </c>
      <c r="C225" s="114">
        <v>71</v>
      </c>
      <c r="D225" s="114">
        <v>72</v>
      </c>
      <c r="E225" s="31"/>
      <c r="F225" s="11"/>
      <c r="G225" s="12"/>
      <c r="H225" s="13"/>
      <c r="I225" s="13"/>
      <c r="J225" s="13"/>
      <c r="K225" s="12"/>
      <c r="L225" s="12"/>
      <c r="M225" s="12"/>
      <c r="P225" s="31"/>
      <c r="Q225" s="51"/>
      <c r="R225" s="52"/>
      <c r="S225" s="52"/>
      <c r="T225" s="52"/>
      <c r="U225" s="49"/>
      <c r="X225" s="31"/>
      <c r="Y225" s="51"/>
      <c r="Z225" s="52"/>
      <c r="AA225" s="52"/>
      <c r="AB225" s="52"/>
      <c r="AC225" s="49"/>
    </row>
    <row r="226" spans="1:29" s="39" customFormat="1" ht="12.6" thickBot="1" x14ac:dyDescent="0.3">
      <c r="A226" s="153">
        <v>59</v>
      </c>
      <c r="B226" s="153">
        <v>59</v>
      </c>
      <c r="C226" s="114">
        <v>72</v>
      </c>
      <c r="D226" s="153">
        <v>59</v>
      </c>
      <c r="E226" s="53" t="s">
        <v>93</v>
      </c>
      <c r="F226" s="54">
        <v>57109.826014911865</v>
      </c>
      <c r="G226" s="55">
        <v>40935.909699534539</v>
      </c>
      <c r="H226" s="56">
        <v>1313.5709832044961</v>
      </c>
      <c r="I226" s="56">
        <v>327.79952876379605</v>
      </c>
      <c r="J226" s="56">
        <v>6.449484478215334</v>
      </c>
      <c r="K226" s="55">
        <v>65822.067857453163</v>
      </c>
      <c r="L226" s="55">
        <v>19076.721814861161</v>
      </c>
      <c r="M226" s="55">
        <v>184592.34538320723</v>
      </c>
      <c r="N226" s="32"/>
      <c r="O226" s="32"/>
      <c r="P226" s="53" t="s">
        <v>93</v>
      </c>
      <c r="Q226" s="54">
        <v>633.52152467152234</v>
      </c>
      <c r="R226" s="55">
        <v>15305.331754913879</v>
      </c>
      <c r="S226" s="55">
        <v>27797.653348993255</v>
      </c>
      <c r="T226" s="55">
        <v>16417.115309298817</v>
      </c>
      <c r="U226" s="57">
        <v>60153.621937877491</v>
      </c>
      <c r="V226" s="32"/>
      <c r="W226" s="32"/>
      <c r="X226" s="53" t="s">
        <v>93</v>
      </c>
      <c r="Y226" s="54">
        <v>737.39724225303678</v>
      </c>
      <c r="Z226" s="55">
        <v>465.88447128333394</v>
      </c>
      <c r="AA226" s="55">
        <v>478775.54936848342</v>
      </c>
      <c r="AB226" s="55">
        <v>22293.178073177038</v>
      </c>
      <c r="AC226" s="57">
        <v>502272.00915519678</v>
      </c>
    </row>
    <row r="227" spans="1:29" x14ac:dyDescent="0.2">
      <c r="E227" s="58" t="s">
        <v>125</v>
      </c>
      <c r="M227" s="59"/>
      <c r="N227" s="39"/>
      <c r="O227" s="39"/>
      <c r="P227" s="58" t="s">
        <v>125</v>
      </c>
      <c r="Q227" s="60"/>
      <c r="U227" s="59"/>
      <c r="V227" s="39"/>
      <c r="W227" s="39"/>
      <c r="X227" s="58" t="s">
        <v>125</v>
      </c>
      <c r="Y227" s="60"/>
    </row>
    <row r="228" spans="1:29" s="39" customFormat="1" x14ac:dyDescent="0.2">
      <c r="E228" s="18"/>
      <c r="F228" s="18"/>
      <c r="G228" s="18"/>
      <c r="H228" s="18"/>
      <c r="I228" s="18"/>
      <c r="J228" s="18"/>
      <c r="K228" s="18"/>
      <c r="L228" s="18"/>
      <c r="M228" s="59"/>
      <c r="P228" s="18"/>
      <c r="Q228" s="60"/>
      <c r="R228" s="18"/>
      <c r="S228" s="18"/>
      <c r="T228" s="18"/>
      <c r="U228" s="59"/>
      <c r="X228" s="18"/>
      <c r="Y228" s="60"/>
      <c r="Z228" s="18"/>
      <c r="AA228" s="18"/>
      <c r="AB228" s="18"/>
      <c r="AC228" s="18"/>
    </row>
    <row r="229" spans="1:29" ht="12.6" thickBot="1" x14ac:dyDescent="0.3">
      <c r="E229" s="20" t="s">
        <v>161</v>
      </c>
      <c r="F229" s="68"/>
      <c r="G229" s="21"/>
      <c r="H229" s="21"/>
      <c r="I229" s="21"/>
      <c r="J229" s="21"/>
      <c r="K229" s="21"/>
      <c r="L229" s="21"/>
      <c r="M229" s="22"/>
      <c r="N229" s="23"/>
      <c r="O229" s="23"/>
      <c r="P229" s="20" t="s">
        <v>162</v>
      </c>
      <c r="Q229" s="24"/>
      <c r="R229" s="21"/>
      <c r="S229" s="21"/>
      <c r="T229" s="21"/>
      <c r="U229" s="22"/>
      <c r="V229" s="23"/>
      <c r="W229" s="23"/>
      <c r="X229" s="20" t="s">
        <v>163</v>
      </c>
      <c r="Y229" s="24"/>
      <c r="Z229" s="21"/>
      <c r="AA229" s="21"/>
      <c r="AB229" s="21"/>
      <c r="AC229" s="21"/>
    </row>
    <row r="230" spans="1:29" ht="36.6" thickBot="1" x14ac:dyDescent="0.25">
      <c r="A230" s="114" t="s">
        <v>111</v>
      </c>
      <c r="B230" s="114" t="s">
        <v>110</v>
      </c>
      <c r="C230" s="114" t="s">
        <v>109</v>
      </c>
      <c r="D230" s="114" t="s">
        <v>108</v>
      </c>
      <c r="E230" s="25" t="s">
        <v>107</v>
      </c>
      <c r="F230" s="26" t="s">
        <v>0</v>
      </c>
      <c r="G230" s="27" t="s">
        <v>1</v>
      </c>
      <c r="H230" s="26" t="s">
        <v>120</v>
      </c>
      <c r="I230" s="27" t="s">
        <v>121</v>
      </c>
      <c r="J230" s="28" t="s">
        <v>2</v>
      </c>
      <c r="K230" s="28" t="s">
        <v>3</v>
      </c>
      <c r="L230" s="28" t="s">
        <v>4</v>
      </c>
      <c r="M230" s="28" t="s">
        <v>60</v>
      </c>
      <c r="N230" s="29"/>
      <c r="O230" s="29"/>
      <c r="P230" s="25" t="s">
        <v>107</v>
      </c>
      <c r="Q230" s="28" t="s">
        <v>5</v>
      </c>
      <c r="R230" s="28" t="s">
        <v>6</v>
      </c>
      <c r="S230" s="28" t="s">
        <v>7</v>
      </c>
      <c r="T230" s="28" t="s">
        <v>8</v>
      </c>
      <c r="U230" s="30" t="s">
        <v>65</v>
      </c>
      <c r="V230" s="29"/>
      <c r="W230" s="29"/>
      <c r="X230" s="25" t="s">
        <v>107</v>
      </c>
      <c r="Y230" s="28" t="s">
        <v>9</v>
      </c>
      <c r="Z230" s="28" t="s">
        <v>10</v>
      </c>
      <c r="AA230" s="28" t="s">
        <v>11</v>
      </c>
      <c r="AB230" s="28" t="s">
        <v>12</v>
      </c>
      <c r="AC230" s="30" t="s">
        <v>61</v>
      </c>
    </row>
    <row r="231" spans="1:29" ht="12" x14ac:dyDescent="0.25">
      <c r="A231" s="153">
        <v>48</v>
      </c>
      <c r="B231" s="153">
        <v>12</v>
      </c>
      <c r="C231" s="153">
        <v>1</v>
      </c>
      <c r="D231" s="153">
        <v>46</v>
      </c>
      <c r="E231" s="31" t="s">
        <v>106</v>
      </c>
      <c r="F231" s="2">
        <v>6014.7550044969666</v>
      </c>
      <c r="G231" s="2">
        <v>30343.300797230761</v>
      </c>
      <c r="H231" s="2">
        <v>577.98670550026566</v>
      </c>
      <c r="I231" s="2">
        <v>0</v>
      </c>
      <c r="J231" s="2">
        <v>0</v>
      </c>
      <c r="K231" s="2">
        <v>12445.091983332322</v>
      </c>
      <c r="L231" s="2">
        <v>10076.751070636195</v>
      </c>
      <c r="M231" s="2">
        <v>59457.885561196512</v>
      </c>
      <c r="N231" s="32"/>
      <c r="O231" s="32"/>
      <c r="P231" s="31" t="s">
        <v>106</v>
      </c>
      <c r="Q231" s="2">
        <v>0</v>
      </c>
      <c r="R231" s="2">
        <v>8488.1523722775091</v>
      </c>
      <c r="S231" s="2">
        <v>2644.5606771569742</v>
      </c>
      <c r="T231" s="2">
        <v>136.67006016363405</v>
      </c>
      <c r="U231" s="2">
        <v>11269.383109598117</v>
      </c>
      <c r="V231" s="32"/>
      <c r="W231" s="32"/>
      <c r="X231" s="31" t="s">
        <v>106</v>
      </c>
      <c r="Y231" s="2">
        <v>0</v>
      </c>
      <c r="Z231" s="2">
        <v>118.65647377092151</v>
      </c>
      <c r="AA231" s="2">
        <v>10271.610320619937</v>
      </c>
      <c r="AB231" s="2">
        <v>1863.933676078417</v>
      </c>
      <c r="AC231" s="2">
        <v>12254.200470469275</v>
      </c>
    </row>
    <row r="232" spans="1:29" ht="12" x14ac:dyDescent="0.25">
      <c r="A232" s="114">
        <v>11</v>
      </c>
      <c r="B232" s="114">
        <v>11</v>
      </c>
      <c r="C232" s="114">
        <v>2</v>
      </c>
      <c r="D232" s="114">
        <v>11</v>
      </c>
      <c r="E232" s="34" t="s">
        <v>14</v>
      </c>
      <c r="F232" s="2">
        <v>6014.7550044969666</v>
      </c>
      <c r="G232" s="2">
        <v>30343.300797230761</v>
      </c>
      <c r="H232" s="2">
        <v>577.98670550026566</v>
      </c>
      <c r="I232" s="2">
        <v>0</v>
      </c>
      <c r="J232" s="2">
        <v>0</v>
      </c>
      <c r="K232" s="2">
        <v>12445.091983332322</v>
      </c>
      <c r="L232" s="2">
        <v>10076.751070636195</v>
      </c>
      <c r="M232" s="35">
        <v>59457.885561196512</v>
      </c>
      <c r="N232" s="32"/>
      <c r="O232" s="32"/>
      <c r="P232" s="34" t="s">
        <v>14</v>
      </c>
      <c r="Q232" s="36">
        <v>0</v>
      </c>
      <c r="R232" s="35">
        <v>8488.1523722775091</v>
      </c>
      <c r="S232" s="35">
        <v>2644.5606771569742</v>
      </c>
      <c r="T232" s="35">
        <v>136.67006016363405</v>
      </c>
      <c r="U232" s="37">
        <v>11269.383109598117</v>
      </c>
      <c r="V232" s="32"/>
      <c r="W232" s="32"/>
      <c r="X232" s="34" t="s">
        <v>14</v>
      </c>
      <c r="Y232" s="36">
        <v>0</v>
      </c>
      <c r="Z232" s="35">
        <v>118.65647377092151</v>
      </c>
      <c r="AA232" s="35">
        <v>10271.610320619937</v>
      </c>
      <c r="AB232" s="35">
        <v>1863.933676078417</v>
      </c>
      <c r="AC232" s="37">
        <v>12254.200470469275</v>
      </c>
    </row>
    <row r="233" spans="1:29" ht="12" x14ac:dyDescent="0.25">
      <c r="A233" s="114">
        <v>60</v>
      </c>
      <c r="B233" s="114">
        <v>60</v>
      </c>
      <c r="C233" s="114">
        <v>3</v>
      </c>
      <c r="D233" s="114">
        <v>60</v>
      </c>
      <c r="E233" s="38"/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3"/>
      <c r="N233" s="39"/>
      <c r="O233" s="39"/>
      <c r="P233" s="38"/>
      <c r="Q233" s="40"/>
      <c r="R233" s="3"/>
      <c r="S233" s="3"/>
      <c r="T233" s="3"/>
      <c r="U233" s="16"/>
      <c r="V233" s="39"/>
      <c r="W233" s="39"/>
      <c r="X233" s="38"/>
      <c r="Y233" s="40"/>
      <c r="Z233" s="3"/>
      <c r="AA233" s="3"/>
      <c r="AB233" s="3"/>
      <c r="AC233" s="16"/>
    </row>
    <row r="234" spans="1:29" ht="12" x14ac:dyDescent="0.25">
      <c r="A234" s="153">
        <v>56</v>
      </c>
      <c r="B234" s="153">
        <v>48</v>
      </c>
      <c r="C234" s="153">
        <v>4</v>
      </c>
      <c r="D234" s="153">
        <v>47</v>
      </c>
      <c r="E234" s="41" t="s">
        <v>105</v>
      </c>
      <c r="F234" s="4">
        <v>30783.026344048183</v>
      </c>
      <c r="G234" s="5">
        <v>51864.642689100932</v>
      </c>
      <c r="H234" s="6">
        <v>1043.2440279157322</v>
      </c>
      <c r="I234" s="6">
        <v>79.362785498078537</v>
      </c>
      <c r="J234" s="6">
        <v>0</v>
      </c>
      <c r="K234" s="5">
        <v>92440.096054846712</v>
      </c>
      <c r="L234" s="5">
        <v>33283.551009828479</v>
      </c>
      <c r="M234" s="5">
        <v>209493.92291123813</v>
      </c>
      <c r="N234" s="32"/>
      <c r="O234" s="32"/>
      <c r="P234" s="41" t="s">
        <v>105</v>
      </c>
      <c r="Q234" s="42">
        <v>2254.6285949081403</v>
      </c>
      <c r="R234" s="5">
        <v>26737.054126941704</v>
      </c>
      <c r="S234" s="5">
        <v>24312.171615624589</v>
      </c>
      <c r="T234" s="5">
        <v>0</v>
      </c>
      <c r="U234" s="17">
        <v>53303.85433747444</v>
      </c>
      <c r="V234" s="32"/>
      <c r="W234" s="32"/>
      <c r="X234" s="41" t="s">
        <v>105</v>
      </c>
      <c r="Y234" s="42">
        <v>0</v>
      </c>
      <c r="Z234" s="5">
        <v>936.12117312392024</v>
      </c>
      <c r="AA234" s="5">
        <v>45709.101229375068</v>
      </c>
      <c r="AB234" s="5">
        <v>3215.712868239882</v>
      </c>
      <c r="AC234" s="17">
        <v>49860.935270738875</v>
      </c>
    </row>
    <row r="235" spans="1:29" x14ac:dyDescent="0.2">
      <c r="A235" s="114">
        <v>7</v>
      </c>
      <c r="B235" s="114">
        <v>45</v>
      </c>
      <c r="C235" s="114">
        <v>5</v>
      </c>
      <c r="D235" s="114">
        <v>7</v>
      </c>
      <c r="E235" s="34" t="s">
        <v>15</v>
      </c>
      <c r="F235" s="19">
        <v>17328.352526503018</v>
      </c>
      <c r="G235" s="35">
        <v>34159.746769492602</v>
      </c>
      <c r="H235" s="43">
        <v>789.64073302669192</v>
      </c>
      <c r="I235" s="43">
        <v>20.580061012200005</v>
      </c>
      <c r="J235" s="43">
        <v>0</v>
      </c>
      <c r="K235" s="35">
        <v>44676.329783654081</v>
      </c>
      <c r="L235" s="35">
        <v>17923.477680129905</v>
      </c>
      <c r="M235" s="35">
        <v>114898.12755381849</v>
      </c>
      <c r="N235" s="32"/>
      <c r="O235" s="32"/>
      <c r="P235" s="34" t="s">
        <v>15</v>
      </c>
      <c r="Q235" s="36">
        <v>2254.6285949081403</v>
      </c>
      <c r="R235" s="35">
        <v>14316.48375655038</v>
      </c>
      <c r="S235" s="35">
        <v>19628.647743844347</v>
      </c>
      <c r="T235" s="35">
        <v>0</v>
      </c>
      <c r="U235" s="44">
        <v>36199.760095302867</v>
      </c>
      <c r="V235" s="32"/>
      <c r="W235" s="32"/>
      <c r="X235" s="34" t="s">
        <v>15</v>
      </c>
      <c r="Y235" s="36">
        <v>0</v>
      </c>
      <c r="Z235" s="35">
        <v>0</v>
      </c>
      <c r="AA235" s="35">
        <v>20361.926223982584</v>
      </c>
      <c r="AB235" s="35">
        <v>322.27638111465802</v>
      </c>
      <c r="AC235" s="44">
        <v>20684.202605097242</v>
      </c>
    </row>
    <row r="236" spans="1:29" x14ac:dyDescent="0.2">
      <c r="A236" s="114">
        <v>18</v>
      </c>
      <c r="B236" s="114">
        <v>46</v>
      </c>
      <c r="C236" s="114">
        <v>6</v>
      </c>
      <c r="D236" s="114">
        <v>18</v>
      </c>
      <c r="E236" s="34" t="s">
        <v>16</v>
      </c>
      <c r="F236" s="19">
        <v>5925.760401416439</v>
      </c>
      <c r="G236" s="35">
        <v>14874.542610287133</v>
      </c>
      <c r="H236" s="43">
        <v>126.89643159212004</v>
      </c>
      <c r="I236" s="43">
        <v>33.397116478809636</v>
      </c>
      <c r="J236" s="43">
        <v>0</v>
      </c>
      <c r="K236" s="35">
        <v>30163.063210693428</v>
      </c>
      <c r="L236" s="35">
        <v>11197.909046966264</v>
      </c>
      <c r="M236" s="35">
        <v>62321.568817434192</v>
      </c>
      <c r="N236" s="32"/>
      <c r="O236" s="32"/>
      <c r="P236" s="34" t="s">
        <v>16</v>
      </c>
      <c r="Q236" s="36">
        <v>0</v>
      </c>
      <c r="R236" s="35">
        <v>7811.5044010642987</v>
      </c>
      <c r="S236" s="35">
        <v>3770.020537099716</v>
      </c>
      <c r="T236" s="35">
        <v>0</v>
      </c>
      <c r="U236" s="44">
        <v>11581.524938164013</v>
      </c>
      <c r="V236" s="32"/>
      <c r="W236" s="32"/>
      <c r="X236" s="34" t="s">
        <v>16</v>
      </c>
      <c r="Y236" s="36">
        <v>0</v>
      </c>
      <c r="Z236" s="35">
        <v>0</v>
      </c>
      <c r="AA236" s="35">
        <v>14787.777464489427</v>
      </c>
      <c r="AB236" s="35">
        <v>1539.238421918169</v>
      </c>
      <c r="AC236" s="44">
        <v>16327.015886407597</v>
      </c>
    </row>
    <row r="237" spans="1:29" x14ac:dyDescent="0.2">
      <c r="A237" s="114">
        <v>37</v>
      </c>
      <c r="B237" s="114">
        <v>47</v>
      </c>
      <c r="C237" s="114">
        <v>7</v>
      </c>
      <c r="D237" s="114">
        <v>37</v>
      </c>
      <c r="E237" s="34" t="s">
        <v>17</v>
      </c>
      <c r="F237" s="19">
        <v>7528.9134161287247</v>
      </c>
      <c r="G237" s="35">
        <v>2830.3533093211968</v>
      </c>
      <c r="H237" s="43">
        <v>126.70686329692019</v>
      </c>
      <c r="I237" s="43">
        <v>25.385608007068885</v>
      </c>
      <c r="J237" s="43">
        <v>0</v>
      </c>
      <c r="K237" s="35">
        <v>17600.703060499189</v>
      </c>
      <c r="L237" s="35">
        <v>4162.1642827323112</v>
      </c>
      <c r="M237" s="35">
        <v>32274.226539985411</v>
      </c>
      <c r="N237" s="32"/>
      <c r="O237" s="32"/>
      <c r="P237" s="34" t="s">
        <v>17</v>
      </c>
      <c r="Q237" s="36">
        <v>0</v>
      </c>
      <c r="R237" s="35">
        <v>4609.0659693270272</v>
      </c>
      <c r="S237" s="35">
        <v>913.5033346805285</v>
      </c>
      <c r="T237" s="35">
        <v>0</v>
      </c>
      <c r="U237" s="44">
        <v>5522.5693040075557</v>
      </c>
      <c r="V237" s="32"/>
      <c r="W237" s="32"/>
      <c r="X237" s="34" t="s">
        <v>17</v>
      </c>
      <c r="Y237" s="36">
        <v>0</v>
      </c>
      <c r="Z237" s="35">
        <v>936.12117312392024</v>
      </c>
      <c r="AA237" s="35">
        <v>10559.397540903061</v>
      </c>
      <c r="AB237" s="35">
        <v>1354.1980652070547</v>
      </c>
      <c r="AC237" s="44">
        <v>12849.716779234035</v>
      </c>
    </row>
    <row r="238" spans="1:29" ht="12" x14ac:dyDescent="0.25">
      <c r="A238" s="114">
        <v>61</v>
      </c>
      <c r="B238" s="114">
        <v>61</v>
      </c>
      <c r="C238" s="114">
        <v>8</v>
      </c>
      <c r="D238" s="114">
        <v>61</v>
      </c>
      <c r="E238" s="38"/>
      <c r="F238" s="7"/>
      <c r="G238" s="35"/>
      <c r="H238" s="43"/>
      <c r="I238" s="43"/>
      <c r="J238" s="8"/>
      <c r="K238" s="3"/>
      <c r="L238" s="3"/>
      <c r="M238" s="3"/>
      <c r="N238" s="39"/>
      <c r="O238" s="39"/>
      <c r="P238" s="38"/>
      <c r="Q238" s="40"/>
      <c r="R238" s="3"/>
      <c r="S238" s="3"/>
      <c r="T238" s="3"/>
      <c r="U238" s="45"/>
      <c r="V238" s="39"/>
      <c r="W238" s="39"/>
      <c r="X238" s="38"/>
      <c r="Y238" s="40"/>
      <c r="Z238" s="3"/>
      <c r="AA238" s="3"/>
      <c r="AB238" s="3"/>
      <c r="AC238" s="45"/>
    </row>
    <row r="239" spans="1:29" ht="12" x14ac:dyDescent="0.25">
      <c r="A239" s="153">
        <v>50</v>
      </c>
      <c r="B239" s="153">
        <v>20</v>
      </c>
      <c r="C239" s="153">
        <v>9</v>
      </c>
      <c r="D239" s="153">
        <v>48</v>
      </c>
      <c r="E239" s="41" t="s">
        <v>104</v>
      </c>
      <c r="F239" s="4">
        <v>89861.652934632933</v>
      </c>
      <c r="G239" s="5">
        <v>16879.121843046676</v>
      </c>
      <c r="H239" s="6">
        <v>1428.5642144108617</v>
      </c>
      <c r="I239" s="6">
        <v>57.345054997177023</v>
      </c>
      <c r="J239" s="6">
        <v>0</v>
      </c>
      <c r="K239" s="5">
        <v>245415.82987689556</v>
      </c>
      <c r="L239" s="5">
        <v>3936.1142609421549</v>
      </c>
      <c r="M239" s="5">
        <v>357578.62818492536</v>
      </c>
      <c r="N239" s="32"/>
      <c r="O239" s="32"/>
      <c r="P239" s="41" t="s">
        <v>104</v>
      </c>
      <c r="Q239" s="42">
        <v>857.07523771220212</v>
      </c>
      <c r="R239" s="5">
        <v>35580.699478887102</v>
      </c>
      <c r="S239" s="5">
        <v>15712.993757342649</v>
      </c>
      <c r="T239" s="5">
        <v>0</v>
      </c>
      <c r="U239" s="17">
        <v>52150.768473941949</v>
      </c>
      <c r="V239" s="32"/>
      <c r="W239" s="32"/>
      <c r="X239" s="41" t="s">
        <v>104</v>
      </c>
      <c r="Y239" s="42">
        <v>0</v>
      </c>
      <c r="Z239" s="5">
        <v>0</v>
      </c>
      <c r="AA239" s="5">
        <v>106719.01718920787</v>
      </c>
      <c r="AB239" s="5">
        <v>6028.0568516557714</v>
      </c>
      <c r="AC239" s="17">
        <v>112747.07404086365</v>
      </c>
    </row>
    <row r="240" spans="1:29" x14ac:dyDescent="0.2">
      <c r="A240" s="114">
        <v>1</v>
      </c>
      <c r="B240" s="114">
        <v>17</v>
      </c>
      <c r="C240" s="114">
        <v>10</v>
      </c>
      <c r="D240" s="114">
        <v>1</v>
      </c>
      <c r="E240" s="34" t="s">
        <v>18</v>
      </c>
      <c r="F240" s="19">
        <v>13698.679676036139</v>
      </c>
      <c r="G240" s="35">
        <v>3726.3609108065179</v>
      </c>
      <c r="H240" s="43">
        <v>991.37363592480017</v>
      </c>
      <c r="I240" s="43">
        <v>0</v>
      </c>
      <c r="J240" s="43">
        <v>0</v>
      </c>
      <c r="K240" s="35">
        <v>58772.756125803659</v>
      </c>
      <c r="L240" s="35">
        <v>213.00688604930403</v>
      </c>
      <c r="M240" s="35">
        <v>77402.177234620423</v>
      </c>
      <c r="N240" s="32"/>
      <c r="O240" s="32"/>
      <c r="P240" s="34" t="s">
        <v>18</v>
      </c>
      <c r="Q240" s="36">
        <v>844.41982962833606</v>
      </c>
      <c r="R240" s="35">
        <v>4413.5763521976223</v>
      </c>
      <c r="S240" s="35">
        <v>493.34470209105621</v>
      </c>
      <c r="T240" s="35">
        <v>0</v>
      </c>
      <c r="U240" s="44">
        <v>5751.3408839170152</v>
      </c>
      <c r="V240" s="32"/>
      <c r="W240" s="32"/>
      <c r="X240" s="34" t="s">
        <v>18</v>
      </c>
      <c r="Y240" s="36">
        <v>0</v>
      </c>
      <c r="Z240" s="35">
        <v>0</v>
      </c>
      <c r="AA240" s="35">
        <v>22180.993809118139</v>
      </c>
      <c r="AB240" s="35">
        <v>331.11278915415255</v>
      </c>
      <c r="AC240" s="44">
        <v>22512.10659827229</v>
      </c>
    </row>
    <row r="241" spans="1:29" x14ac:dyDescent="0.2">
      <c r="A241" s="114">
        <v>17</v>
      </c>
      <c r="B241" s="114">
        <v>18</v>
      </c>
      <c r="C241" s="114">
        <v>11</v>
      </c>
      <c r="D241" s="114">
        <v>17</v>
      </c>
      <c r="E241" s="34" t="s">
        <v>19</v>
      </c>
      <c r="F241" s="19">
        <v>27248.472668421782</v>
      </c>
      <c r="G241" s="35">
        <v>5510.0094212477352</v>
      </c>
      <c r="H241" s="43">
        <v>317.43606736775206</v>
      </c>
      <c r="I241" s="43">
        <v>0</v>
      </c>
      <c r="J241" s="43">
        <v>0</v>
      </c>
      <c r="K241" s="35">
        <v>48281.943969665655</v>
      </c>
      <c r="L241" s="35">
        <v>1425.1941114469698</v>
      </c>
      <c r="M241" s="35">
        <v>82783.056238149889</v>
      </c>
      <c r="N241" s="32"/>
      <c r="O241" s="32"/>
      <c r="P241" s="34" t="s">
        <v>19</v>
      </c>
      <c r="Q241" s="36">
        <v>0</v>
      </c>
      <c r="R241" s="35">
        <v>13273.254042823091</v>
      </c>
      <c r="S241" s="35">
        <v>3289.5424767480708</v>
      </c>
      <c r="T241" s="35">
        <v>0</v>
      </c>
      <c r="U241" s="44">
        <v>16562.796519571162</v>
      </c>
      <c r="V241" s="32"/>
      <c r="W241" s="32"/>
      <c r="X241" s="34" t="s">
        <v>19</v>
      </c>
      <c r="Y241" s="36">
        <v>0</v>
      </c>
      <c r="Z241" s="35">
        <v>0</v>
      </c>
      <c r="AA241" s="35">
        <v>18618.021849642788</v>
      </c>
      <c r="AB241" s="35">
        <v>402.76517398182409</v>
      </c>
      <c r="AC241" s="44">
        <v>19020.787023624613</v>
      </c>
    </row>
    <row r="242" spans="1:29" x14ac:dyDescent="0.2">
      <c r="A242" s="114">
        <v>23</v>
      </c>
      <c r="B242" s="114">
        <v>19</v>
      </c>
      <c r="C242" s="114">
        <v>12</v>
      </c>
      <c r="D242" s="114">
        <v>23</v>
      </c>
      <c r="E242" s="34" t="s">
        <v>20</v>
      </c>
      <c r="F242" s="19">
        <v>48914.500590175026</v>
      </c>
      <c r="G242" s="35">
        <v>7642.7515109924243</v>
      </c>
      <c r="H242" s="43">
        <v>119.75451111830942</v>
      </c>
      <c r="I242" s="43">
        <v>57.345054997177023</v>
      </c>
      <c r="J242" s="43">
        <v>0</v>
      </c>
      <c r="K242" s="35">
        <v>138361.12978142622</v>
      </c>
      <c r="L242" s="35">
        <v>2297.9132634458811</v>
      </c>
      <c r="M242" s="35">
        <v>197393.39471215504</v>
      </c>
      <c r="N242" s="32"/>
      <c r="O242" s="32"/>
      <c r="P242" s="34" t="s">
        <v>20</v>
      </c>
      <c r="Q242" s="36">
        <v>12.655408083866067</v>
      </c>
      <c r="R242" s="35">
        <v>17893.869083866382</v>
      </c>
      <c r="S242" s="35">
        <v>11930.106578503521</v>
      </c>
      <c r="T242" s="35">
        <v>0</v>
      </c>
      <c r="U242" s="44">
        <v>29836.631070453768</v>
      </c>
      <c r="V242" s="32"/>
      <c r="W242" s="32"/>
      <c r="X242" s="34" t="s">
        <v>20</v>
      </c>
      <c r="Y242" s="36">
        <v>0</v>
      </c>
      <c r="Z242" s="35">
        <v>0</v>
      </c>
      <c r="AA242" s="35">
        <v>65920.001530446956</v>
      </c>
      <c r="AB242" s="35">
        <v>5294.1788885197948</v>
      </c>
      <c r="AC242" s="44">
        <v>71214.180418966745</v>
      </c>
    </row>
    <row r="243" spans="1:29" ht="12" x14ac:dyDescent="0.25">
      <c r="A243" s="114">
        <v>62</v>
      </c>
      <c r="B243" s="114">
        <v>62</v>
      </c>
      <c r="C243" s="114">
        <v>13</v>
      </c>
      <c r="D243" s="114">
        <v>62</v>
      </c>
      <c r="E243" s="38"/>
      <c r="F243" s="7"/>
      <c r="G243" s="3"/>
      <c r="H243" s="8"/>
      <c r="I243" s="8"/>
      <c r="J243" s="8"/>
      <c r="K243" s="3"/>
      <c r="L243" s="3"/>
      <c r="M243" s="3"/>
      <c r="N243" s="39"/>
      <c r="O243" s="39"/>
      <c r="P243" s="38"/>
      <c r="Q243" s="40"/>
      <c r="R243" s="3"/>
      <c r="S243" s="3"/>
      <c r="T243" s="3"/>
      <c r="U243" s="45"/>
      <c r="V243" s="39"/>
      <c r="W243" s="39"/>
      <c r="X243" s="38"/>
      <c r="Y243" s="40"/>
      <c r="Z243" s="3"/>
      <c r="AA243" s="3"/>
      <c r="AB243" s="3"/>
      <c r="AC243" s="45"/>
    </row>
    <row r="244" spans="1:29" ht="12" x14ac:dyDescent="0.25">
      <c r="A244" s="153">
        <v>51</v>
      </c>
      <c r="B244" s="153">
        <v>25</v>
      </c>
      <c r="C244" s="153">
        <v>14</v>
      </c>
      <c r="D244" s="153">
        <v>49</v>
      </c>
      <c r="E244" s="31" t="s">
        <v>103</v>
      </c>
      <c r="F244" s="9">
        <v>80533.027897540596</v>
      </c>
      <c r="G244" s="2">
        <v>144658.3826443789</v>
      </c>
      <c r="H244" s="10">
        <v>7899.1340253854551</v>
      </c>
      <c r="I244" s="10">
        <v>771.56573901502452</v>
      </c>
      <c r="J244" s="10">
        <v>0</v>
      </c>
      <c r="K244" s="2">
        <v>184716.65279153257</v>
      </c>
      <c r="L244" s="2">
        <v>53181.475286042391</v>
      </c>
      <c r="M244" s="2">
        <v>471760.23838389496</v>
      </c>
      <c r="N244" s="32"/>
      <c r="O244" s="32"/>
      <c r="P244" s="31" t="s">
        <v>103</v>
      </c>
      <c r="Q244" s="46">
        <v>24063.284943663763</v>
      </c>
      <c r="R244" s="2">
        <v>85406.553093252078</v>
      </c>
      <c r="S244" s="2">
        <v>43761.721942911739</v>
      </c>
      <c r="T244" s="2">
        <v>3985.1813291746271</v>
      </c>
      <c r="U244" s="47">
        <v>157216.74130900222</v>
      </c>
      <c r="V244" s="32"/>
      <c r="W244" s="32"/>
      <c r="X244" s="31" t="s">
        <v>103</v>
      </c>
      <c r="Y244" s="46">
        <v>8566.131719126759</v>
      </c>
      <c r="Z244" s="2">
        <v>18842.174685250196</v>
      </c>
      <c r="AA244" s="2">
        <v>85610.157470595193</v>
      </c>
      <c r="AB244" s="2">
        <v>12914.642650441707</v>
      </c>
      <c r="AC244" s="47">
        <v>125933.10652541387</v>
      </c>
    </row>
    <row r="245" spans="1:29" x14ac:dyDescent="0.2">
      <c r="A245" s="114">
        <v>5</v>
      </c>
      <c r="B245" s="114">
        <v>21</v>
      </c>
      <c r="C245" s="114">
        <v>15</v>
      </c>
      <c r="D245" s="114">
        <v>5</v>
      </c>
      <c r="E245" s="34" t="s">
        <v>21</v>
      </c>
      <c r="F245" s="19">
        <v>19133.716217632958</v>
      </c>
      <c r="G245" s="35">
        <v>8378.6888873382795</v>
      </c>
      <c r="H245" s="43">
        <v>494.3995039360446</v>
      </c>
      <c r="I245" s="43">
        <v>26.040654550497091</v>
      </c>
      <c r="J245" s="43">
        <v>0</v>
      </c>
      <c r="K245" s="35">
        <v>66439.469530509348</v>
      </c>
      <c r="L245" s="35">
        <v>23865.650840542825</v>
      </c>
      <c r="M245" s="35">
        <v>118337.96563450995</v>
      </c>
      <c r="N245" s="32"/>
      <c r="O245" s="32"/>
      <c r="P245" s="34" t="s">
        <v>21</v>
      </c>
      <c r="Q245" s="36">
        <v>2.4434437382680545</v>
      </c>
      <c r="R245" s="35">
        <v>21682.626215635628</v>
      </c>
      <c r="S245" s="35">
        <v>4296.4547731065886</v>
      </c>
      <c r="T245" s="35">
        <v>17.110068425190608</v>
      </c>
      <c r="U245" s="44">
        <v>25998.634500905675</v>
      </c>
      <c r="V245" s="32"/>
      <c r="W245" s="32"/>
      <c r="X245" s="34" t="s">
        <v>21</v>
      </c>
      <c r="Y245" s="36">
        <v>0</v>
      </c>
      <c r="Z245" s="35">
        <v>19.196098407087284</v>
      </c>
      <c r="AA245" s="35">
        <v>47335.792003016875</v>
      </c>
      <c r="AB245" s="35">
        <v>4773.3256144019724</v>
      </c>
      <c r="AC245" s="44">
        <v>52128.313715825934</v>
      </c>
    </row>
    <row r="246" spans="1:29" x14ac:dyDescent="0.2">
      <c r="A246" s="114">
        <v>22</v>
      </c>
      <c r="B246" s="114">
        <v>22</v>
      </c>
      <c r="C246" s="114">
        <v>16</v>
      </c>
      <c r="D246" s="114">
        <v>22</v>
      </c>
      <c r="E246" s="34" t="s">
        <v>22</v>
      </c>
      <c r="F246" s="19">
        <v>38917.116977245947</v>
      </c>
      <c r="G246" s="35">
        <v>14407.281363724927</v>
      </c>
      <c r="H246" s="43">
        <v>2756.7800096571377</v>
      </c>
      <c r="I246" s="43">
        <v>305.82082170681582</v>
      </c>
      <c r="J246" s="43">
        <v>0</v>
      </c>
      <c r="K246" s="35">
        <v>62272.50846465597</v>
      </c>
      <c r="L246" s="35">
        <v>2649.1488592119472</v>
      </c>
      <c r="M246" s="35">
        <v>121308.65649620275</v>
      </c>
      <c r="N246" s="32"/>
      <c r="O246" s="32"/>
      <c r="P246" s="34" t="s">
        <v>22</v>
      </c>
      <c r="Q246" s="36">
        <v>3083.9885083257677</v>
      </c>
      <c r="R246" s="35">
        <v>21934.917096431142</v>
      </c>
      <c r="S246" s="35">
        <v>3732.6494499795426</v>
      </c>
      <c r="T246" s="35">
        <v>0.85988949241600032</v>
      </c>
      <c r="U246" s="44">
        <v>28752.414944228865</v>
      </c>
      <c r="V246" s="32"/>
      <c r="W246" s="32"/>
      <c r="X246" s="34" t="s">
        <v>22</v>
      </c>
      <c r="Y246" s="36">
        <v>0</v>
      </c>
      <c r="Z246" s="35">
        <v>0</v>
      </c>
      <c r="AA246" s="35">
        <v>29006.51033085251</v>
      </c>
      <c r="AB246" s="35">
        <v>3865.984989512478</v>
      </c>
      <c r="AC246" s="44">
        <v>32872.495320364993</v>
      </c>
    </row>
    <row r="247" spans="1:29" x14ac:dyDescent="0.2">
      <c r="A247" s="114">
        <v>25</v>
      </c>
      <c r="B247" s="114">
        <v>23</v>
      </c>
      <c r="C247" s="114">
        <v>17</v>
      </c>
      <c r="D247" s="114">
        <v>25</v>
      </c>
      <c r="E247" s="34" t="s">
        <v>23</v>
      </c>
      <c r="F247" s="19">
        <v>15384.876746915821</v>
      </c>
      <c r="G247" s="35">
        <v>81837.216665810978</v>
      </c>
      <c r="H247" s="43">
        <v>4098.8570818771932</v>
      </c>
      <c r="I247" s="43">
        <v>439.70426275771155</v>
      </c>
      <c r="J247" s="43">
        <v>0</v>
      </c>
      <c r="K247" s="35">
        <v>24966.903059853994</v>
      </c>
      <c r="L247" s="35">
        <v>13181.399548379282</v>
      </c>
      <c r="M247" s="35">
        <v>139908.95736559498</v>
      </c>
      <c r="N247" s="32"/>
      <c r="O247" s="32"/>
      <c r="P247" s="34" t="s">
        <v>23</v>
      </c>
      <c r="Q247" s="36">
        <v>4789.6053198381705</v>
      </c>
      <c r="R247" s="35">
        <v>34140.326441453799</v>
      </c>
      <c r="S247" s="35">
        <v>22508.842737924118</v>
      </c>
      <c r="T247" s="35">
        <v>3485.2588315492958</v>
      </c>
      <c r="U247" s="44">
        <v>64924.033330765385</v>
      </c>
      <c r="V247" s="32"/>
      <c r="W247" s="32"/>
      <c r="X247" s="34" t="s">
        <v>23</v>
      </c>
      <c r="Y247" s="36">
        <v>8566.131719126759</v>
      </c>
      <c r="Z247" s="35">
        <v>18822.97858684311</v>
      </c>
      <c r="AA247" s="35">
        <v>3676.94046527193</v>
      </c>
      <c r="AB247" s="35">
        <v>3319.3837582034112</v>
      </c>
      <c r="AC247" s="44">
        <v>34385.434529445207</v>
      </c>
    </row>
    <row r="248" spans="1:29" x14ac:dyDescent="0.2">
      <c r="A248" s="114">
        <v>44</v>
      </c>
      <c r="B248" s="114">
        <v>24</v>
      </c>
      <c r="C248" s="114">
        <v>18</v>
      </c>
      <c r="D248" s="114">
        <v>44</v>
      </c>
      <c r="E248" s="34" t="s">
        <v>24</v>
      </c>
      <c r="F248" s="19">
        <v>7097.3179557458716</v>
      </c>
      <c r="G248" s="35">
        <v>40035.195727504732</v>
      </c>
      <c r="H248" s="43">
        <v>549.09742991508017</v>
      </c>
      <c r="I248" s="43">
        <v>0</v>
      </c>
      <c r="J248" s="43">
        <v>0</v>
      </c>
      <c r="K248" s="35">
        <v>31037.771736513281</v>
      </c>
      <c r="L248" s="35">
        <v>13485.276037908337</v>
      </c>
      <c r="M248" s="35">
        <v>92204.658887587299</v>
      </c>
      <c r="N248" s="32"/>
      <c r="O248" s="32"/>
      <c r="P248" s="34" t="s">
        <v>24</v>
      </c>
      <c r="Q248" s="36">
        <v>16187.247671761554</v>
      </c>
      <c r="R248" s="35">
        <v>7648.6833397315195</v>
      </c>
      <c r="S248" s="35">
        <v>13223.77498190149</v>
      </c>
      <c r="T248" s="35">
        <v>481.95253970772478</v>
      </c>
      <c r="U248" s="44">
        <v>37541.658533102294</v>
      </c>
      <c r="V248" s="32"/>
      <c r="W248" s="32"/>
      <c r="X248" s="34" t="s">
        <v>24</v>
      </c>
      <c r="Y248" s="36">
        <v>0</v>
      </c>
      <c r="Z248" s="35">
        <v>0</v>
      </c>
      <c r="AA248" s="35">
        <v>5590.9146714538829</v>
      </c>
      <c r="AB248" s="35">
        <v>955.94828832384496</v>
      </c>
      <c r="AC248" s="44">
        <v>6546.8629597777281</v>
      </c>
    </row>
    <row r="249" spans="1:29" ht="12" x14ac:dyDescent="0.25">
      <c r="A249" s="114">
        <v>63</v>
      </c>
      <c r="B249" s="114">
        <v>63</v>
      </c>
      <c r="C249" s="114">
        <v>19</v>
      </c>
      <c r="D249" s="114">
        <v>63</v>
      </c>
      <c r="E249" s="31"/>
      <c r="F249" s="11"/>
      <c r="G249" s="12"/>
      <c r="H249" s="13"/>
      <c r="I249" s="13"/>
      <c r="J249" s="13"/>
      <c r="K249" s="12"/>
      <c r="L249" s="12"/>
      <c r="M249" s="12"/>
      <c r="N249" s="39"/>
      <c r="O249" s="39"/>
      <c r="P249" s="31"/>
      <c r="Q249" s="48"/>
      <c r="R249" s="12"/>
      <c r="S249" s="12"/>
      <c r="T249" s="12"/>
      <c r="U249" s="49"/>
      <c r="V249" s="39"/>
      <c r="W249" s="39"/>
      <c r="X249" s="31"/>
      <c r="Y249" s="48"/>
      <c r="Z249" s="12"/>
      <c r="AA249" s="12"/>
      <c r="AB249" s="12"/>
      <c r="AC249" s="49"/>
    </row>
    <row r="250" spans="1:29" ht="12" x14ac:dyDescent="0.25">
      <c r="A250" s="153">
        <v>52</v>
      </c>
      <c r="B250" s="153">
        <v>29</v>
      </c>
      <c r="C250" s="153">
        <v>20</v>
      </c>
      <c r="D250" s="153">
        <v>50</v>
      </c>
      <c r="E250" s="41" t="s">
        <v>102</v>
      </c>
      <c r="F250" s="4">
        <v>27961.536592451848</v>
      </c>
      <c r="G250" s="5">
        <v>121143.34418507646</v>
      </c>
      <c r="H250" s="6">
        <v>18034.396418823857</v>
      </c>
      <c r="I250" s="6">
        <v>1394.7600945147067</v>
      </c>
      <c r="J250" s="6">
        <v>0</v>
      </c>
      <c r="K250" s="5">
        <v>28413.155372984962</v>
      </c>
      <c r="L250" s="5">
        <v>57854.650488763371</v>
      </c>
      <c r="M250" s="5">
        <v>254801.84315261521</v>
      </c>
      <c r="N250" s="32"/>
      <c r="O250" s="32"/>
      <c r="P250" s="41" t="s">
        <v>102</v>
      </c>
      <c r="Q250" s="42">
        <v>24832.180911362691</v>
      </c>
      <c r="R250" s="5">
        <v>59821.630713515951</v>
      </c>
      <c r="S250" s="5">
        <v>31057.941271620053</v>
      </c>
      <c r="T250" s="5">
        <v>17693.158880175564</v>
      </c>
      <c r="U250" s="17">
        <v>133404.91177667427</v>
      </c>
      <c r="V250" s="32"/>
      <c r="W250" s="32"/>
      <c r="X250" s="41" t="s">
        <v>102</v>
      </c>
      <c r="Y250" s="42">
        <v>103.08572688003326</v>
      </c>
      <c r="Z250" s="5">
        <v>4473.815973001053</v>
      </c>
      <c r="AA250" s="5">
        <v>27618.301921195605</v>
      </c>
      <c r="AB250" s="5">
        <v>7423.0297988511857</v>
      </c>
      <c r="AC250" s="17">
        <v>39618.233419927878</v>
      </c>
    </row>
    <row r="251" spans="1:29" x14ac:dyDescent="0.2">
      <c r="A251" s="114">
        <v>2</v>
      </c>
      <c r="B251" s="114">
        <v>26</v>
      </c>
      <c r="C251" s="114">
        <v>21</v>
      </c>
      <c r="D251" s="114">
        <v>2</v>
      </c>
      <c r="E251" s="34" t="s">
        <v>25</v>
      </c>
      <c r="F251" s="19">
        <v>5202.9285908843058</v>
      </c>
      <c r="G251" s="35">
        <v>29797.780950351666</v>
      </c>
      <c r="H251" s="43">
        <v>36.596090474126036</v>
      </c>
      <c r="I251" s="43">
        <v>85.040176374289715</v>
      </c>
      <c r="J251" s="43">
        <v>0</v>
      </c>
      <c r="K251" s="35">
        <v>13377.609871657667</v>
      </c>
      <c r="L251" s="35">
        <v>23063.605978333853</v>
      </c>
      <c r="M251" s="35">
        <v>71563.561658075909</v>
      </c>
      <c r="N251" s="32"/>
      <c r="O251" s="32"/>
      <c r="P251" s="34" t="s">
        <v>25</v>
      </c>
      <c r="Q251" s="36">
        <v>1518.3146854410768</v>
      </c>
      <c r="R251" s="35">
        <v>19016.335683636084</v>
      </c>
      <c r="S251" s="35">
        <v>9723.1175332977782</v>
      </c>
      <c r="T251" s="35">
        <v>57.295928341610072</v>
      </c>
      <c r="U251" s="44">
        <v>30315.063830716554</v>
      </c>
      <c r="V251" s="32"/>
      <c r="W251" s="32"/>
      <c r="X251" s="34" t="s">
        <v>25</v>
      </c>
      <c r="Y251" s="36">
        <v>0</v>
      </c>
      <c r="Z251" s="35">
        <v>227.01753236585847</v>
      </c>
      <c r="AA251" s="35">
        <v>14161.872527888685</v>
      </c>
      <c r="AB251" s="35">
        <v>2347.2379320944406</v>
      </c>
      <c r="AC251" s="44">
        <v>16736.127992348986</v>
      </c>
    </row>
    <row r="252" spans="1:29" x14ac:dyDescent="0.2">
      <c r="A252" s="114">
        <v>16</v>
      </c>
      <c r="B252" s="114">
        <v>27</v>
      </c>
      <c r="C252" s="114">
        <v>22</v>
      </c>
      <c r="D252" s="114">
        <v>16</v>
      </c>
      <c r="E252" s="34" t="s">
        <v>26</v>
      </c>
      <c r="F252" s="19">
        <v>7221.8705846393223</v>
      </c>
      <c r="G252" s="35">
        <v>51603.245618364344</v>
      </c>
      <c r="H252" s="43">
        <v>9338.5176878462371</v>
      </c>
      <c r="I252" s="43">
        <v>562.45944946017312</v>
      </c>
      <c r="J252" s="43">
        <v>0</v>
      </c>
      <c r="K252" s="35">
        <v>3558.3497244949485</v>
      </c>
      <c r="L252" s="35">
        <v>17684.683732498859</v>
      </c>
      <c r="M252" s="35">
        <v>89969.126797303892</v>
      </c>
      <c r="N252" s="32"/>
      <c r="O252" s="32"/>
      <c r="P252" s="34" t="s">
        <v>26</v>
      </c>
      <c r="Q252" s="36">
        <v>9275.1154383949652</v>
      </c>
      <c r="R252" s="35">
        <v>14744.179303747997</v>
      </c>
      <c r="S252" s="35">
        <v>15326.531119818272</v>
      </c>
      <c r="T252" s="35">
        <v>16588.71121063098</v>
      </c>
      <c r="U252" s="44">
        <v>55934.537072592211</v>
      </c>
      <c r="V252" s="32"/>
      <c r="W252" s="32"/>
      <c r="X252" s="34" t="s">
        <v>26</v>
      </c>
      <c r="Y252" s="36">
        <v>103.08572688003326</v>
      </c>
      <c r="Z252" s="35">
        <v>4246.7984406351943</v>
      </c>
      <c r="AA252" s="35">
        <v>4695.4740144094403</v>
      </c>
      <c r="AB252" s="35">
        <v>2094.656810664761</v>
      </c>
      <c r="AC252" s="44">
        <v>11140.014992589429</v>
      </c>
    </row>
    <row r="253" spans="1:29" x14ac:dyDescent="0.2">
      <c r="A253" s="114">
        <v>30</v>
      </c>
      <c r="B253" s="114">
        <v>28</v>
      </c>
      <c r="C253" s="114">
        <v>23</v>
      </c>
      <c r="D253" s="114">
        <v>30</v>
      </c>
      <c r="E253" s="34" t="s">
        <v>27</v>
      </c>
      <c r="F253" s="19">
        <v>15536.737416928223</v>
      </c>
      <c r="G253" s="35">
        <v>39742.317616360437</v>
      </c>
      <c r="H253" s="43">
        <v>8659.2826405034939</v>
      </c>
      <c r="I253" s="43">
        <v>747.260468680244</v>
      </c>
      <c r="J253" s="43">
        <v>0</v>
      </c>
      <c r="K253" s="35">
        <v>11477.195776832345</v>
      </c>
      <c r="L253" s="35">
        <v>17106.360777930662</v>
      </c>
      <c r="M253" s="35">
        <v>93269.154697235412</v>
      </c>
      <c r="N253" s="32"/>
      <c r="O253" s="32"/>
      <c r="P253" s="34" t="s">
        <v>27</v>
      </c>
      <c r="Q253" s="36">
        <v>14038.750787526653</v>
      </c>
      <c r="R253" s="35">
        <v>26061.115726131869</v>
      </c>
      <c r="S253" s="35">
        <v>6008.2926185040023</v>
      </c>
      <c r="T253" s="35">
        <v>1047.1517412029727</v>
      </c>
      <c r="U253" s="44">
        <v>47155.310873365503</v>
      </c>
      <c r="V253" s="32"/>
      <c r="W253" s="32"/>
      <c r="X253" s="34" t="s">
        <v>27</v>
      </c>
      <c r="Y253" s="36">
        <v>0</v>
      </c>
      <c r="Z253" s="35">
        <v>0</v>
      </c>
      <c r="AA253" s="35">
        <v>8760.9553788974772</v>
      </c>
      <c r="AB253" s="35">
        <v>2981.1350560919846</v>
      </c>
      <c r="AC253" s="44">
        <v>11742.090434989463</v>
      </c>
    </row>
    <row r="254" spans="1:29" ht="12" x14ac:dyDescent="0.25">
      <c r="A254" s="114">
        <v>64</v>
      </c>
      <c r="B254" s="114">
        <v>64</v>
      </c>
      <c r="C254" s="114">
        <v>24</v>
      </c>
      <c r="D254" s="114">
        <v>64</v>
      </c>
      <c r="E254" s="38"/>
      <c r="F254" s="7"/>
      <c r="G254" s="3"/>
      <c r="H254" s="8"/>
      <c r="I254" s="8"/>
      <c r="J254" s="8"/>
      <c r="K254" s="3"/>
      <c r="L254" s="3"/>
      <c r="M254" s="3"/>
      <c r="N254" s="39"/>
      <c r="O254" s="39"/>
      <c r="P254" s="38"/>
      <c r="Q254" s="40"/>
      <c r="R254" s="3"/>
      <c r="S254" s="3"/>
      <c r="T254" s="3"/>
      <c r="U254" s="45"/>
      <c r="V254" s="39"/>
      <c r="W254" s="39"/>
      <c r="X254" s="38"/>
      <c r="Y254" s="40"/>
      <c r="Z254" s="3"/>
      <c r="AA254" s="3"/>
      <c r="AB254" s="3"/>
      <c r="AC254" s="45"/>
    </row>
    <row r="255" spans="1:29" ht="12" x14ac:dyDescent="0.25">
      <c r="A255" s="153">
        <v>57</v>
      </c>
      <c r="B255" s="153">
        <v>53</v>
      </c>
      <c r="C255" s="153">
        <v>25</v>
      </c>
      <c r="D255" s="153">
        <v>51</v>
      </c>
      <c r="E255" s="41" t="s">
        <v>101</v>
      </c>
      <c r="F255" s="4">
        <v>179394.85757169939</v>
      </c>
      <c r="G255" s="5">
        <v>4614.567102690241</v>
      </c>
      <c r="H255" s="6">
        <v>0</v>
      </c>
      <c r="I255" s="6">
        <v>0</v>
      </c>
      <c r="J255" s="6">
        <v>6.449484478215334</v>
      </c>
      <c r="K255" s="5">
        <v>66863.718025328344</v>
      </c>
      <c r="L255" s="5">
        <v>748.32805654633046</v>
      </c>
      <c r="M255" s="5">
        <v>251627.9202407425</v>
      </c>
      <c r="N255" s="32"/>
      <c r="O255" s="32"/>
      <c r="P255" s="41" t="s">
        <v>101</v>
      </c>
      <c r="Q255" s="42">
        <v>0</v>
      </c>
      <c r="R255" s="5">
        <v>8309.5451003867784</v>
      </c>
      <c r="S255" s="5">
        <v>4175.6741421748375</v>
      </c>
      <c r="T255" s="5">
        <v>11.117250715523644</v>
      </c>
      <c r="U255" s="17">
        <v>12496.33649327714</v>
      </c>
      <c r="V255" s="32"/>
      <c r="W255" s="32"/>
      <c r="X255" s="41" t="s">
        <v>101</v>
      </c>
      <c r="Y255" s="42">
        <v>0</v>
      </c>
      <c r="Z255" s="5">
        <v>0</v>
      </c>
      <c r="AA255" s="5">
        <v>76998.915007194606</v>
      </c>
      <c r="AB255" s="5">
        <v>1581.4865236086614</v>
      </c>
      <c r="AC255" s="17">
        <v>78580.401530803254</v>
      </c>
    </row>
    <row r="256" spans="1:29" x14ac:dyDescent="0.2">
      <c r="A256" s="114">
        <v>19</v>
      </c>
      <c r="B256" s="114">
        <v>49</v>
      </c>
      <c r="C256" s="114">
        <v>26</v>
      </c>
      <c r="D256" s="114">
        <v>19</v>
      </c>
      <c r="E256" s="34" t="s">
        <v>28</v>
      </c>
      <c r="F256" s="19">
        <v>68917.187312718626</v>
      </c>
      <c r="G256" s="43">
        <v>385.63918094563678</v>
      </c>
      <c r="H256" s="43">
        <v>0</v>
      </c>
      <c r="I256" s="43">
        <v>0</v>
      </c>
      <c r="J256" s="43">
        <v>0</v>
      </c>
      <c r="K256" s="35">
        <v>5320.4521915644482</v>
      </c>
      <c r="L256" s="35">
        <v>733.26044097747138</v>
      </c>
      <c r="M256" s="35">
        <v>75356.539126206175</v>
      </c>
      <c r="N256" s="32"/>
      <c r="O256" s="32"/>
      <c r="P256" s="34" t="s">
        <v>28</v>
      </c>
      <c r="Q256" s="36">
        <v>0</v>
      </c>
      <c r="R256" s="35">
        <v>0</v>
      </c>
      <c r="S256" s="35">
        <v>421.74127620273555</v>
      </c>
      <c r="T256" s="35">
        <v>0</v>
      </c>
      <c r="U256" s="44">
        <v>421.74127620273555</v>
      </c>
      <c r="V256" s="32"/>
      <c r="W256" s="32"/>
      <c r="X256" s="34" t="s">
        <v>28</v>
      </c>
      <c r="Y256" s="36">
        <v>0</v>
      </c>
      <c r="Z256" s="35">
        <v>0</v>
      </c>
      <c r="AA256" s="35">
        <v>56894.072180073141</v>
      </c>
      <c r="AB256" s="35">
        <v>0</v>
      </c>
      <c r="AC256" s="44">
        <v>56894.072180073141</v>
      </c>
    </row>
    <row r="257" spans="1:29" x14ac:dyDescent="0.2">
      <c r="A257" s="114">
        <v>24</v>
      </c>
      <c r="B257" s="114">
        <v>50</v>
      </c>
      <c r="C257" s="114">
        <v>27</v>
      </c>
      <c r="D257" s="114">
        <v>24</v>
      </c>
      <c r="E257" s="34" t="s">
        <v>29</v>
      </c>
      <c r="F257" s="19">
        <v>50205.150425288899</v>
      </c>
      <c r="G257" s="43">
        <v>147.11826463064395</v>
      </c>
      <c r="H257" s="43">
        <v>0</v>
      </c>
      <c r="I257" s="43">
        <v>0</v>
      </c>
      <c r="J257" s="43">
        <v>0</v>
      </c>
      <c r="K257" s="35">
        <v>16402.192578310358</v>
      </c>
      <c r="L257" s="35">
        <v>0</v>
      </c>
      <c r="M257" s="35">
        <v>66754.461268229905</v>
      </c>
      <c r="N257" s="32"/>
      <c r="O257" s="32"/>
      <c r="P257" s="34" t="s">
        <v>29</v>
      </c>
      <c r="Q257" s="36">
        <v>0</v>
      </c>
      <c r="R257" s="35">
        <v>252.28746334809051</v>
      </c>
      <c r="S257" s="35">
        <v>148.50323554262584</v>
      </c>
      <c r="T257" s="35">
        <v>0</v>
      </c>
      <c r="U257" s="44">
        <v>400.79069889071638</v>
      </c>
      <c r="V257" s="32"/>
      <c r="W257" s="32"/>
      <c r="X257" s="34" t="s">
        <v>29</v>
      </c>
      <c r="Y257" s="36">
        <v>0</v>
      </c>
      <c r="Z257" s="35">
        <v>0</v>
      </c>
      <c r="AA257" s="35">
        <v>7848.6746733648251</v>
      </c>
      <c r="AB257" s="35">
        <v>2.7167801408199996</v>
      </c>
      <c r="AC257" s="44">
        <v>7851.3914535056447</v>
      </c>
    </row>
    <row r="258" spans="1:29" x14ac:dyDescent="0.2">
      <c r="A258" s="114">
        <v>26</v>
      </c>
      <c r="B258" s="114">
        <v>51</v>
      </c>
      <c r="C258" s="114">
        <v>28</v>
      </c>
      <c r="D258" s="114">
        <v>26</v>
      </c>
      <c r="E258" s="34" t="s">
        <v>30</v>
      </c>
      <c r="F258" s="19">
        <v>40582.763159920229</v>
      </c>
      <c r="G258" s="43">
        <v>893.96567971925992</v>
      </c>
      <c r="H258" s="43">
        <v>0</v>
      </c>
      <c r="I258" s="43">
        <v>0</v>
      </c>
      <c r="J258" s="43">
        <v>6.449484478215334</v>
      </c>
      <c r="K258" s="35">
        <v>1461.6754408667798</v>
      </c>
      <c r="L258" s="35">
        <v>15.067615568859074</v>
      </c>
      <c r="M258" s="35">
        <v>42959.921380553336</v>
      </c>
      <c r="N258" s="32"/>
      <c r="O258" s="32"/>
      <c r="P258" s="34" t="s">
        <v>30</v>
      </c>
      <c r="Q258" s="36">
        <v>0</v>
      </c>
      <c r="R258" s="35">
        <v>1410.9368763744062</v>
      </c>
      <c r="S258" s="35">
        <v>1020.4919602865034</v>
      </c>
      <c r="T258" s="35">
        <v>11.117250715523644</v>
      </c>
      <c r="U258" s="44">
        <v>2442.5460873764337</v>
      </c>
      <c r="V258" s="32"/>
      <c r="W258" s="32"/>
      <c r="X258" s="34" t="s">
        <v>30</v>
      </c>
      <c r="Y258" s="36">
        <v>0</v>
      </c>
      <c r="Z258" s="35">
        <v>0</v>
      </c>
      <c r="AA258" s="35">
        <v>10840.431399805206</v>
      </c>
      <c r="AB258" s="35">
        <v>1278.8208838912246</v>
      </c>
      <c r="AC258" s="44">
        <v>12119.252283696431</v>
      </c>
    </row>
    <row r="259" spans="1:29" x14ac:dyDescent="0.2">
      <c r="A259" s="114">
        <v>43</v>
      </c>
      <c r="B259" s="114">
        <v>52</v>
      </c>
      <c r="C259" s="114">
        <v>29</v>
      </c>
      <c r="D259" s="114">
        <v>43</v>
      </c>
      <c r="E259" s="34" t="s">
        <v>31</v>
      </c>
      <c r="F259" s="19">
        <v>19689.756673771648</v>
      </c>
      <c r="G259" s="43">
        <v>3187.8439773947002</v>
      </c>
      <c r="H259" s="43">
        <v>0</v>
      </c>
      <c r="I259" s="43">
        <v>0</v>
      </c>
      <c r="J259" s="43">
        <v>0</v>
      </c>
      <c r="K259" s="35">
        <v>43679.397814586759</v>
      </c>
      <c r="L259" s="35">
        <v>0</v>
      </c>
      <c r="M259" s="35">
        <v>66556.998465753102</v>
      </c>
      <c r="N259" s="32"/>
      <c r="O259" s="32"/>
      <c r="P259" s="34" t="s">
        <v>31</v>
      </c>
      <c r="Q259" s="36">
        <v>0</v>
      </c>
      <c r="R259" s="35">
        <v>6646.3207606642818</v>
      </c>
      <c r="S259" s="35">
        <v>2584.9376701429728</v>
      </c>
      <c r="T259" s="35">
        <v>0</v>
      </c>
      <c r="U259" s="44">
        <v>9231.2584308072546</v>
      </c>
      <c r="V259" s="32"/>
      <c r="W259" s="32"/>
      <c r="X259" s="34" t="s">
        <v>31</v>
      </c>
      <c r="Y259" s="36">
        <v>0</v>
      </c>
      <c r="Z259" s="35">
        <v>0</v>
      </c>
      <c r="AA259" s="35">
        <v>1415.7367539514296</v>
      </c>
      <c r="AB259" s="35">
        <v>299.94885957661694</v>
      </c>
      <c r="AC259" s="44">
        <v>1715.6856135280464</v>
      </c>
    </row>
    <row r="260" spans="1:29" ht="12" x14ac:dyDescent="0.25">
      <c r="A260" s="114">
        <v>65</v>
      </c>
      <c r="B260" s="114">
        <v>65</v>
      </c>
      <c r="C260" s="114">
        <v>30</v>
      </c>
      <c r="D260" s="114">
        <v>65</v>
      </c>
      <c r="E260" s="31"/>
      <c r="F260" s="11"/>
      <c r="G260" s="13"/>
      <c r="H260" s="13"/>
      <c r="I260" s="13"/>
      <c r="J260" s="8"/>
      <c r="K260" s="12"/>
      <c r="L260" s="12"/>
      <c r="M260" s="12"/>
      <c r="N260" s="39"/>
      <c r="O260" s="39"/>
      <c r="P260" s="31"/>
      <c r="Q260" s="48"/>
      <c r="R260" s="12"/>
      <c r="S260" s="12"/>
      <c r="T260" s="12"/>
      <c r="U260" s="49"/>
      <c r="V260" s="39"/>
      <c r="W260" s="39"/>
      <c r="X260" s="31"/>
      <c r="Y260" s="48"/>
      <c r="Z260" s="12"/>
      <c r="AA260" s="12"/>
      <c r="AB260" s="12"/>
      <c r="AC260" s="49"/>
    </row>
    <row r="261" spans="1:29" ht="12" x14ac:dyDescent="0.25">
      <c r="A261" s="153">
        <v>46</v>
      </c>
      <c r="B261" s="153">
        <v>7</v>
      </c>
      <c r="C261" s="153">
        <v>31</v>
      </c>
      <c r="D261" s="153">
        <v>52</v>
      </c>
      <c r="E261" s="41" t="s">
        <v>100</v>
      </c>
      <c r="F261" s="4">
        <v>305535.71222199197</v>
      </c>
      <c r="G261" s="5">
        <v>267014.10979978024</v>
      </c>
      <c r="H261" s="6">
        <v>28433.335313684973</v>
      </c>
      <c r="I261" s="6">
        <v>2238.3262178009145</v>
      </c>
      <c r="J261" s="6">
        <v>10281.898941820071</v>
      </c>
      <c r="K261" s="5">
        <v>252965.01536725371</v>
      </c>
      <c r="L261" s="5">
        <v>51151.035077580396</v>
      </c>
      <c r="M261" s="5">
        <v>917619.43293991219</v>
      </c>
      <c r="N261" s="32"/>
      <c r="O261" s="32"/>
      <c r="P261" s="41" t="s">
        <v>100</v>
      </c>
      <c r="Q261" s="42">
        <v>209929.16795635605</v>
      </c>
      <c r="R261" s="5">
        <v>93612.573266129271</v>
      </c>
      <c r="S261" s="5">
        <v>82389.759026538144</v>
      </c>
      <c r="T261" s="5">
        <v>4234.8139868176995</v>
      </c>
      <c r="U261" s="17">
        <v>390166.31423584116</v>
      </c>
      <c r="V261" s="32"/>
      <c r="W261" s="32"/>
      <c r="X261" s="41" t="s">
        <v>100</v>
      </c>
      <c r="Y261" s="42">
        <v>0</v>
      </c>
      <c r="Z261" s="5">
        <v>8800.8444668641205</v>
      </c>
      <c r="AA261" s="5">
        <v>78174.10229784128</v>
      </c>
      <c r="AB261" s="5">
        <v>13371.2478821228</v>
      </c>
      <c r="AC261" s="17">
        <v>100346.1946468282</v>
      </c>
    </row>
    <row r="262" spans="1:29" x14ac:dyDescent="0.2">
      <c r="A262" s="114">
        <v>13</v>
      </c>
      <c r="B262" s="114">
        <v>1</v>
      </c>
      <c r="C262" s="114">
        <v>32</v>
      </c>
      <c r="D262" s="114">
        <v>13</v>
      </c>
      <c r="E262" s="34" t="s">
        <v>32</v>
      </c>
      <c r="F262" s="19">
        <v>112635.8499411658</v>
      </c>
      <c r="G262" s="35">
        <v>11725.251831919806</v>
      </c>
      <c r="H262" s="43">
        <v>1504.4681596355522</v>
      </c>
      <c r="I262" s="43">
        <v>345.90399429323253</v>
      </c>
      <c r="J262" s="43">
        <v>10277.89145005823</v>
      </c>
      <c r="K262" s="35">
        <v>31489.728478848552</v>
      </c>
      <c r="L262" s="35">
        <v>7004.9124208469329</v>
      </c>
      <c r="M262" s="35">
        <v>174984.00627676808</v>
      </c>
      <c r="N262" s="32"/>
      <c r="O262" s="32"/>
      <c r="P262" s="34" t="s">
        <v>32</v>
      </c>
      <c r="Q262" s="36">
        <v>3349.3769840148843</v>
      </c>
      <c r="R262" s="35">
        <v>8153.6841314802377</v>
      </c>
      <c r="S262" s="35">
        <v>24849.105628245274</v>
      </c>
      <c r="T262" s="35">
        <v>36.040879160786659</v>
      </c>
      <c r="U262" s="44">
        <v>36388.207622901187</v>
      </c>
      <c r="V262" s="32"/>
      <c r="W262" s="32"/>
      <c r="X262" s="34" t="s">
        <v>32</v>
      </c>
      <c r="Y262" s="36">
        <v>0</v>
      </c>
      <c r="Z262" s="35">
        <v>0</v>
      </c>
      <c r="AA262" s="35">
        <v>16707.282014254077</v>
      </c>
      <c r="AB262" s="35">
        <v>4649.3142454354584</v>
      </c>
      <c r="AC262" s="44">
        <v>21356.596259689533</v>
      </c>
    </row>
    <row r="263" spans="1:29" x14ac:dyDescent="0.2">
      <c r="A263" s="114">
        <v>15</v>
      </c>
      <c r="B263" s="114">
        <v>2</v>
      </c>
      <c r="C263" s="114">
        <v>33</v>
      </c>
      <c r="D263" s="114">
        <v>15</v>
      </c>
      <c r="E263" s="34" t="s">
        <v>33</v>
      </c>
      <c r="F263" s="19">
        <v>61615.038113087197</v>
      </c>
      <c r="G263" s="35">
        <v>84006.278530284966</v>
      </c>
      <c r="H263" s="43">
        <v>8094.6768891304109</v>
      </c>
      <c r="I263" s="43">
        <v>566.42550543916661</v>
      </c>
      <c r="J263" s="43">
        <v>4.0074917618400008</v>
      </c>
      <c r="K263" s="35">
        <v>78887.680838161992</v>
      </c>
      <c r="L263" s="35">
        <v>14369.098704703769</v>
      </c>
      <c r="M263" s="35">
        <v>247543.20607256936</v>
      </c>
      <c r="N263" s="32"/>
      <c r="O263" s="32"/>
      <c r="P263" s="34" t="s">
        <v>33</v>
      </c>
      <c r="Q263" s="36">
        <v>103379.17692779927</v>
      </c>
      <c r="R263" s="35">
        <v>18538.890357661345</v>
      </c>
      <c r="S263" s="35">
        <v>15194.280830843352</v>
      </c>
      <c r="T263" s="35">
        <v>1543.573955147511</v>
      </c>
      <c r="U263" s="44">
        <v>138655.9220714515</v>
      </c>
      <c r="V263" s="32"/>
      <c r="W263" s="32"/>
      <c r="X263" s="34" t="s">
        <v>33</v>
      </c>
      <c r="Y263" s="36">
        <v>0</v>
      </c>
      <c r="Z263" s="35">
        <v>20.884829443199997</v>
      </c>
      <c r="AA263" s="35">
        <v>13135.890531395726</v>
      </c>
      <c r="AB263" s="35">
        <v>2879.9219150536314</v>
      </c>
      <c r="AC263" s="44">
        <v>16036.697275892555</v>
      </c>
    </row>
    <row r="264" spans="1:29" x14ac:dyDescent="0.2">
      <c r="A264" s="114">
        <v>27</v>
      </c>
      <c r="B264" s="114">
        <v>3</v>
      </c>
      <c r="C264" s="114">
        <v>34</v>
      </c>
      <c r="D264" s="114">
        <v>27</v>
      </c>
      <c r="E264" s="34" t="s">
        <v>34</v>
      </c>
      <c r="F264" s="19">
        <v>13277.430322004602</v>
      </c>
      <c r="G264" s="35">
        <v>16432.15047809824</v>
      </c>
      <c r="H264" s="43">
        <v>4041.2650786639147</v>
      </c>
      <c r="I264" s="43">
        <v>1100.7600210341197</v>
      </c>
      <c r="J264" s="43">
        <v>0</v>
      </c>
      <c r="K264" s="35">
        <v>42597.126430562035</v>
      </c>
      <c r="L264" s="35">
        <v>0</v>
      </c>
      <c r="M264" s="35">
        <v>77448.732330362909</v>
      </c>
      <c r="N264" s="32"/>
      <c r="O264" s="32"/>
      <c r="P264" s="34" t="s">
        <v>34</v>
      </c>
      <c r="Q264" s="36">
        <v>0</v>
      </c>
      <c r="R264" s="35">
        <v>11580.402603467595</v>
      </c>
      <c r="S264" s="35">
        <v>5085.153812053818</v>
      </c>
      <c r="T264" s="35">
        <v>0</v>
      </c>
      <c r="U264" s="44">
        <v>16665.556415521416</v>
      </c>
      <c r="V264" s="32"/>
      <c r="W264" s="32"/>
      <c r="X264" s="34" t="s">
        <v>34</v>
      </c>
      <c r="Y264" s="36">
        <v>0</v>
      </c>
      <c r="Z264" s="35">
        <v>236.81111075891997</v>
      </c>
      <c r="AA264" s="35">
        <v>19140.941826687573</v>
      </c>
      <c r="AB264" s="35">
        <v>1126.0902629698933</v>
      </c>
      <c r="AC264" s="44">
        <v>20503.843200416384</v>
      </c>
    </row>
    <row r="265" spans="1:29" x14ac:dyDescent="0.2">
      <c r="A265" s="114">
        <v>31</v>
      </c>
      <c r="B265" s="114">
        <v>4</v>
      </c>
      <c r="C265" s="114">
        <v>35</v>
      </c>
      <c r="D265" s="114">
        <v>31</v>
      </c>
      <c r="E265" s="34" t="s">
        <v>35</v>
      </c>
      <c r="F265" s="19">
        <v>23471.802749855367</v>
      </c>
      <c r="G265" s="35">
        <v>77289.227028793641</v>
      </c>
      <c r="H265" s="43">
        <v>2554.9103108885929</v>
      </c>
      <c r="I265" s="43">
        <v>110.54733849081998</v>
      </c>
      <c r="J265" s="43">
        <v>0</v>
      </c>
      <c r="K265" s="35">
        <v>26222.787736517788</v>
      </c>
      <c r="L265" s="35">
        <v>10420.395140563258</v>
      </c>
      <c r="M265" s="35">
        <v>140069.67030510947</v>
      </c>
      <c r="N265" s="32"/>
      <c r="O265" s="32"/>
      <c r="P265" s="34" t="s">
        <v>35</v>
      </c>
      <c r="Q265" s="36">
        <v>54900.39419805292</v>
      </c>
      <c r="R265" s="35">
        <v>17308.203130080805</v>
      </c>
      <c r="S265" s="35">
        <v>10309.490619702934</v>
      </c>
      <c r="T265" s="35">
        <v>145.39560477736572</v>
      </c>
      <c r="U265" s="44">
        <v>82663.483552614023</v>
      </c>
      <c r="V265" s="32"/>
      <c r="W265" s="32"/>
      <c r="X265" s="34" t="s">
        <v>35</v>
      </c>
      <c r="Y265" s="36">
        <v>0</v>
      </c>
      <c r="Z265" s="35">
        <v>0</v>
      </c>
      <c r="AA265" s="35">
        <v>5702.9574027320159</v>
      </c>
      <c r="AB265" s="35">
        <v>132.19292983353924</v>
      </c>
      <c r="AC265" s="44">
        <v>5835.1503325655558</v>
      </c>
    </row>
    <row r="266" spans="1:29" x14ac:dyDescent="0.2">
      <c r="A266" s="114">
        <v>32</v>
      </c>
      <c r="B266" s="114">
        <v>5</v>
      </c>
      <c r="C266" s="114">
        <v>36</v>
      </c>
      <c r="D266" s="114">
        <v>32</v>
      </c>
      <c r="E266" s="34" t="s">
        <v>36</v>
      </c>
      <c r="F266" s="19">
        <v>59425.488437671745</v>
      </c>
      <c r="G266" s="35">
        <v>69695.710979399504</v>
      </c>
      <c r="H266" s="43">
        <v>11254.704588144205</v>
      </c>
      <c r="I266" s="43">
        <v>0</v>
      </c>
      <c r="J266" s="43">
        <v>0</v>
      </c>
      <c r="K266" s="35">
        <v>48815.908452742973</v>
      </c>
      <c r="L266" s="35">
        <v>14764.873635586242</v>
      </c>
      <c r="M266" s="35">
        <v>203956.68609354465</v>
      </c>
      <c r="N266" s="32"/>
      <c r="O266" s="32"/>
      <c r="P266" s="34" t="s">
        <v>36</v>
      </c>
      <c r="Q266" s="36">
        <v>41803.437428730889</v>
      </c>
      <c r="R266" s="35">
        <v>31590.10515709814</v>
      </c>
      <c r="S266" s="35">
        <v>22973.223598761484</v>
      </c>
      <c r="T266" s="35">
        <v>2509.8035477320359</v>
      </c>
      <c r="U266" s="44">
        <v>98876.569732322547</v>
      </c>
      <c r="V266" s="32"/>
      <c r="W266" s="32"/>
      <c r="X266" s="34" t="s">
        <v>36</v>
      </c>
      <c r="Y266" s="36">
        <v>0</v>
      </c>
      <c r="Z266" s="35">
        <v>8543.1485266620002</v>
      </c>
      <c r="AA266" s="35">
        <v>17115.415946493078</v>
      </c>
      <c r="AB266" s="35">
        <v>4473.4692200411846</v>
      </c>
      <c r="AC266" s="44">
        <v>30132.033693196259</v>
      </c>
    </row>
    <row r="267" spans="1:29" x14ac:dyDescent="0.2">
      <c r="A267" s="114">
        <v>40</v>
      </c>
      <c r="B267" s="114">
        <v>6</v>
      </c>
      <c r="C267" s="114">
        <v>37</v>
      </c>
      <c r="D267" s="114">
        <v>40</v>
      </c>
      <c r="E267" s="34" t="s">
        <v>37</v>
      </c>
      <c r="F267" s="19">
        <v>35110.10265820723</v>
      </c>
      <c r="G267" s="35">
        <v>7865.4909512840904</v>
      </c>
      <c r="H267" s="43">
        <v>983.31028722229644</v>
      </c>
      <c r="I267" s="43">
        <v>114.68935854357595</v>
      </c>
      <c r="J267" s="43">
        <v>0</v>
      </c>
      <c r="K267" s="35">
        <v>24951.783430420401</v>
      </c>
      <c r="L267" s="35">
        <v>4591.7551758802001</v>
      </c>
      <c r="M267" s="35">
        <v>73617.131861557791</v>
      </c>
      <c r="N267" s="32"/>
      <c r="O267" s="32"/>
      <c r="P267" s="34" t="s">
        <v>37</v>
      </c>
      <c r="Q267" s="36">
        <v>6496.782417758116</v>
      </c>
      <c r="R267" s="35">
        <v>6441.2878863411452</v>
      </c>
      <c r="S267" s="35">
        <v>3978.5045369312684</v>
      </c>
      <c r="T267" s="35">
        <v>0</v>
      </c>
      <c r="U267" s="44">
        <v>16916.574841030528</v>
      </c>
      <c r="V267" s="32"/>
      <c r="W267" s="32"/>
      <c r="X267" s="34" t="s">
        <v>37</v>
      </c>
      <c r="Y267" s="36">
        <v>0</v>
      </c>
      <c r="Z267" s="35">
        <v>0</v>
      </c>
      <c r="AA267" s="35">
        <v>6371.6145762788146</v>
      </c>
      <c r="AB267" s="35">
        <v>110.25930878909031</v>
      </c>
      <c r="AC267" s="44">
        <v>6481.8738850679056</v>
      </c>
    </row>
    <row r="268" spans="1:29" ht="12" x14ac:dyDescent="0.25">
      <c r="A268" s="114">
        <v>66</v>
      </c>
      <c r="B268" s="114">
        <v>66</v>
      </c>
      <c r="C268" s="114">
        <v>38</v>
      </c>
      <c r="D268" s="114">
        <v>66</v>
      </c>
      <c r="E268" s="38"/>
      <c r="F268" s="7"/>
      <c r="G268" s="3"/>
      <c r="H268" s="8"/>
      <c r="I268" s="8"/>
      <c r="J268" s="8"/>
      <c r="K268" s="3"/>
      <c r="L268" s="3"/>
      <c r="M268" s="3"/>
      <c r="N268" s="39"/>
      <c r="O268" s="39"/>
      <c r="P268" s="38"/>
      <c r="Q268" s="40"/>
      <c r="R268" s="3"/>
      <c r="S268" s="3"/>
      <c r="T268" s="3"/>
      <c r="U268" s="45"/>
      <c r="V268" s="39"/>
      <c r="W268" s="39"/>
      <c r="X268" s="38"/>
      <c r="Y268" s="40"/>
      <c r="Z268" s="3"/>
      <c r="AA268" s="3"/>
      <c r="AB268" s="3"/>
      <c r="AC268" s="45"/>
    </row>
    <row r="269" spans="1:29" ht="12" x14ac:dyDescent="0.25">
      <c r="A269" s="153">
        <v>53</v>
      </c>
      <c r="B269" s="153">
        <v>35</v>
      </c>
      <c r="C269" s="153">
        <v>39</v>
      </c>
      <c r="D269" s="153">
        <v>53</v>
      </c>
      <c r="E269" s="41" t="s">
        <v>99</v>
      </c>
      <c r="F269" s="4">
        <v>70593.879727565654</v>
      </c>
      <c r="G269" s="5">
        <v>86844.570820093577</v>
      </c>
      <c r="H269" s="6">
        <v>44401.354728792969</v>
      </c>
      <c r="I269" s="6">
        <v>833.89684759945271</v>
      </c>
      <c r="J269" s="6">
        <v>0</v>
      </c>
      <c r="K269" s="5">
        <v>181200.38757929322</v>
      </c>
      <c r="L269" s="5">
        <v>27653.713880427233</v>
      </c>
      <c r="M269" s="5">
        <v>411527.8035837721</v>
      </c>
      <c r="N269" s="32"/>
      <c r="O269" s="32"/>
      <c r="P269" s="41" t="s">
        <v>99</v>
      </c>
      <c r="Q269" s="42">
        <v>31278.531389251199</v>
      </c>
      <c r="R269" s="5">
        <v>72381.030527601572</v>
      </c>
      <c r="S269" s="5">
        <v>69985.336442589571</v>
      </c>
      <c r="T269" s="5">
        <v>16757.503655855828</v>
      </c>
      <c r="U269" s="17">
        <v>190402.4020152982</v>
      </c>
      <c r="V269" s="32"/>
      <c r="W269" s="32"/>
      <c r="X269" s="41" t="s">
        <v>99</v>
      </c>
      <c r="Y269" s="42">
        <v>0</v>
      </c>
      <c r="Z269" s="5">
        <v>4631.9023226473682</v>
      </c>
      <c r="AA269" s="5">
        <v>50240.96079116271</v>
      </c>
      <c r="AB269" s="5">
        <v>1132.8141362669303</v>
      </c>
      <c r="AC269" s="17">
        <v>56005.677250077002</v>
      </c>
    </row>
    <row r="270" spans="1:29" x14ac:dyDescent="0.2">
      <c r="A270" s="114">
        <v>8</v>
      </c>
      <c r="B270" s="114">
        <v>30</v>
      </c>
      <c r="C270" s="114">
        <v>40</v>
      </c>
      <c r="D270" s="114">
        <v>8</v>
      </c>
      <c r="E270" s="34" t="s">
        <v>38</v>
      </c>
      <c r="F270" s="19">
        <v>33073.378473974604</v>
      </c>
      <c r="G270" s="35">
        <v>7884.4728041599828</v>
      </c>
      <c r="H270" s="43">
        <v>77.084441155799993</v>
      </c>
      <c r="I270" s="43">
        <v>0</v>
      </c>
      <c r="J270" s="43">
        <v>0</v>
      </c>
      <c r="K270" s="35">
        <v>77327.326323100409</v>
      </c>
      <c r="L270" s="35">
        <v>1007.9882887662056</v>
      </c>
      <c r="M270" s="35">
        <v>119370.250331157</v>
      </c>
      <c r="N270" s="32"/>
      <c r="O270" s="32"/>
      <c r="P270" s="34" t="s">
        <v>38</v>
      </c>
      <c r="Q270" s="36">
        <v>0</v>
      </c>
      <c r="R270" s="35">
        <v>61519.52490663698</v>
      </c>
      <c r="S270" s="35">
        <v>7803.0334059644374</v>
      </c>
      <c r="T270" s="35">
        <v>2.5903457190000005</v>
      </c>
      <c r="U270" s="44">
        <v>69325.148658320424</v>
      </c>
      <c r="V270" s="32"/>
      <c r="W270" s="32"/>
      <c r="X270" s="34" t="s">
        <v>38</v>
      </c>
      <c r="Y270" s="36">
        <v>0</v>
      </c>
      <c r="Z270" s="35">
        <v>0</v>
      </c>
      <c r="AA270" s="35">
        <v>26928.150586322117</v>
      </c>
      <c r="AB270" s="35">
        <v>229.33059499145909</v>
      </c>
      <c r="AC270" s="44">
        <v>27157.481181313578</v>
      </c>
    </row>
    <row r="271" spans="1:29" x14ac:dyDescent="0.2">
      <c r="A271" s="114">
        <v>9</v>
      </c>
      <c r="B271" s="114">
        <v>31</v>
      </c>
      <c r="C271" s="114">
        <v>41</v>
      </c>
      <c r="D271" s="114">
        <v>9</v>
      </c>
      <c r="E271" s="34" t="s">
        <v>39</v>
      </c>
      <c r="F271" s="19">
        <v>11620.743606814962</v>
      </c>
      <c r="G271" s="35">
        <v>19092.049283435306</v>
      </c>
      <c r="H271" s="43">
        <v>530.04020030921151</v>
      </c>
      <c r="I271" s="43">
        <v>54.326940418791096</v>
      </c>
      <c r="J271" s="43">
        <v>0</v>
      </c>
      <c r="K271" s="35">
        <v>41216.501853352711</v>
      </c>
      <c r="L271" s="35">
        <v>20865.426769595641</v>
      </c>
      <c r="M271" s="35">
        <v>93379.088653926621</v>
      </c>
      <c r="N271" s="32"/>
      <c r="O271" s="32"/>
      <c r="P271" s="34" t="s">
        <v>39</v>
      </c>
      <c r="Q271" s="36">
        <v>4413.1724718092446</v>
      </c>
      <c r="R271" s="35">
        <v>3794.1797293143627</v>
      </c>
      <c r="S271" s="35">
        <v>18411.118927980326</v>
      </c>
      <c r="T271" s="35">
        <v>377.80685953150885</v>
      </c>
      <c r="U271" s="44">
        <v>26996.27798863544</v>
      </c>
      <c r="V271" s="32"/>
      <c r="W271" s="32"/>
      <c r="X271" s="34" t="s">
        <v>39</v>
      </c>
      <c r="Y271" s="36">
        <v>0</v>
      </c>
      <c r="Z271" s="35">
        <v>4471.8450441494488</v>
      </c>
      <c r="AA271" s="35">
        <v>14633.184630469143</v>
      </c>
      <c r="AB271" s="35">
        <v>410.80278412734572</v>
      </c>
      <c r="AC271" s="44">
        <v>19515.832458745939</v>
      </c>
    </row>
    <row r="272" spans="1:29" x14ac:dyDescent="0.2">
      <c r="A272" s="114">
        <v>28</v>
      </c>
      <c r="B272" s="114">
        <v>32</v>
      </c>
      <c r="C272" s="114">
        <v>42</v>
      </c>
      <c r="D272" s="114">
        <v>28</v>
      </c>
      <c r="E272" s="34" t="s">
        <v>40</v>
      </c>
      <c r="F272" s="19">
        <v>20534.467989715067</v>
      </c>
      <c r="G272" s="35">
        <v>39991.802758778307</v>
      </c>
      <c r="H272" s="43">
        <v>36671.555700700155</v>
      </c>
      <c r="I272" s="43">
        <v>645.37827077096927</v>
      </c>
      <c r="J272" s="43">
        <v>0</v>
      </c>
      <c r="K272" s="35">
        <v>43837.305716377537</v>
      </c>
      <c r="L272" s="35">
        <v>3027.7007176941206</v>
      </c>
      <c r="M272" s="35">
        <v>144708.21115403617</v>
      </c>
      <c r="N272" s="32"/>
      <c r="O272" s="32"/>
      <c r="P272" s="34" t="s">
        <v>40</v>
      </c>
      <c r="Q272" s="36">
        <v>21238.720620048953</v>
      </c>
      <c r="R272" s="35">
        <v>5261.8818912154929</v>
      </c>
      <c r="S272" s="35">
        <v>30494.007048170868</v>
      </c>
      <c r="T272" s="35">
        <v>6533.5802567916808</v>
      </c>
      <c r="U272" s="44">
        <v>63528.189816226994</v>
      </c>
      <c r="V272" s="32"/>
      <c r="W272" s="32"/>
      <c r="X272" s="34" t="s">
        <v>40</v>
      </c>
      <c r="Y272" s="36">
        <v>0</v>
      </c>
      <c r="Z272" s="35">
        <v>2.7840757507200018</v>
      </c>
      <c r="AA272" s="35">
        <v>5756.0800575972607</v>
      </c>
      <c r="AB272" s="35">
        <v>140.45913367271197</v>
      </c>
      <c r="AC272" s="44">
        <v>5899.3232670206926</v>
      </c>
    </row>
    <row r="273" spans="1:29" x14ac:dyDescent="0.2">
      <c r="A273" s="114">
        <v>34</v>
      </c>
      <c r="B273" s="114">
        <v>33</v>
      </c>
      <c r="C273" s="114">
        <v>43</v>
      </c>
      <c r="D273" s="114">
        <v>34</v>
      </c>
      <c r="E273" s="34" t="s">
        <v>41</v>
      </c>
      <c r="F273" s="19">
        <v>3392.4369038074615</v>
      </c>
      <c r="G273" s="35">
        <v>2813.6555309368855</v>
      </c>
      <c r="H273" s="43">
        <v>6.2560398422000008</v>
      </c>
      <c r="I273" s="43">
        <v>0</v>
      </c>
      <c r="J273" s="43">
        <v>0</v>
      </c>
      <c r="K273" s="35">
        <v>14625.28300332477</v>
      </c>
      <c r="L273" s="35">
        <v>108.56250245438952</v>
      </c>
      <c r="M273" s="35">
        <v>20946.193980365704</v>
      </c>
      <c r="N273" s="32"/>
      <c r="O273" s="32"/>
      <c r="P273" s="34" t="s">
        <v>41</v>
      </c>
      <c r="Q273" s="36">
        <v>0</v>
      </c>
      <c r="R273" s="35">
        <v>1058.9557801693024</v>
      </c>
      <c r="S273" s="35">
        <v>5147.0186675739114</v>
      </c>
      <c r="T273" s="35">
        <v>0.57244445606399996</v>
      </c>
      <c r="U273" s="44">
        <v>6206.5468921992779</v>
      </c>
      <c r="V273" s="32"/>
      <c r="W273" s="32"/>
      <c r="X273" s="34" t="s">
        <v>41</v>
      </c>
      <c r="Y273" s="36">
        <v>0</v>
      </c>
      <c r="Z273" s="35">
        <v>0</v>
      </c>
      <c r="AA273" s="35">
        <v>2352.5629631263041</v>
      </c>
      <c r="AB273" s="35">
        <v>88.659361754618971</v>
      </c>
      <c r="AC273" s="44">
        <v>2441.2223248809232</v>
      </c>
    </row>
    <row r="274" spans="1:29" x14ac:dyDescent="0.2">
      <c r="A274" s="114">
        <v>35</v>
      </c>
      <c r="B274" s="114">
        <v>34</v>
      </c>
      <c r="C274" s="114">
        <v>44</v>
      </c>
      <c r="D274" s="114">
        <v>35</v>
      </c>
      <c r="E274" s="34" t="s">
        <v>42</v>
      </c>
      <c r="F274" s="19">
        <v>1972.8527532535568</v>
      </c>
      <c r="G274" s="35">
        <v>17062.590442783101</v>
      </c>
      <c r="H274" s="43">
        <v>7116.4183467856037</v>
      </c>
      <c r="I274" s="43">
        <v>134.19163640969236</v>
      </c>
      <c r="J274" s="43">
        <v>0</v>
      </c>
      <c r="K274" s="35">
        <v>4193.9706831377962</v>
      </c>
      <c r="L274" s="35">
        <v>2644.035601916878</v>
      </c>
      <c r="M274" s="35">
        <v>33124.059464286627</v>
      </c>
      <c r="N274" s="32"/>
      <c r="O274" s="32"/>
      <c r="P274" s="34" t="s">
        <v>42</v>
      </c>
      <c r="Q274" s="36">
        <v>5626.6382973930013</v>
      </c>
      <c r="R274" s="35">
        <v>746.4882202654311</v>
      </c>
      <c r="S274" s="35">
        <v>8130.1583929000262</v>
      </c>
      <c r="T274" s="35">
        <v>9842.9537493575772</v>
      </c>
      <c r="U274" s="44">
        <v>24346.238659916031</v>
      </c>
      <c r="V274" s="32"/>
      <c r="W274" s="32"/>
      <c r="X274" s="34" t="s">
        <v>42</v>
      </c>
      <c r="Y274" s="36">
        <v>0</v>
      </c>
      <c r="Z274" s="35">
        <v>157.27320274719935</v>
      </c>
      <c r="AA274" s="35">
        <v>570.98255364788247</v>
      </c>
      <c r="AB274" s="35">
        <v>263.56226172079448</v>
      </c>
      <c r="AC274" s="44">
        <v>991.81801811587627</v>
      </c>
    </row>
    <row r="275" spans="1:29" ht="12" x14ac:dyDescent="0.25">
      <c r="A275" s="114">
        <v>67</v>
      </c>
      <c r="B275" s="114">
        <v>67</v>
      </c>
      <c r="C275" s="114">
        <v>45</v>
      </c>
      <c r="D275" s="114">
        <v>67</v>
      </c>
      <c r="E275" s="31"/>
      <c r="F275" s="11"/>
      <c r="G275" s="12"/>
      <c r="H275" s="13"/>
      <c r="I275" s="13"/>
      <c r="J275" s="13"/>
      <c r="K275" s="12"/>
      <c r="L275" s="12"/>
      <c r="M275" s="12"/>
      <c r="N275" s="39"/>
      <c r="O275" s="39"/>
      <c r="P275" s="31"/>
      <c r="Q275" s="48"/>
      <c r="R275" s="12"/>
      <c r="S275" s="12"/>
      <c r="T275" s="12"/>
      <c r="U275" s="49"/>
      <c r="V275" s="39"/>
      <c r="W275" s="39"/>
      <c r="X275" s="31"/>
      <c r="Y275" s="48"/>
      <c r="Z275" s="12"/>
      <c r="AA275" s="12"/>
      <c r="AB275" s="12"/>
      <c r="AC275" s="49"/>
    </row>
    <row r="276" spans="1:29" ht="12" x14ac:dyDescent="0.25">
      <c r="A276" s="153">
        <v>49</v>
      </c>
      <c r="B276" s="153">
        <v>16</v>
      </c>
      <c r="C276" s="153">
        <v>46</v>
      </c>
      <c r="D276" s="153">
        <v>54</v>
      </c>
      <c r="E276" s="41" t="s">
        <v>98</v>
      </c>
      <c r="F276" s="4">
        <v>27483.891437386585</v>
      </c>
      <c r="G276" s="5">
        <v>140910.3791940877</v>
      </c>
      <c r="H276" s="6">
        <v>17376.088461050324</v>
      </c>
      <c r="I276" s="5">
        <v>2732.5848765917899</v>
      </c>
      <c r="J276" s="6">
        <v>0</v>
      </c>
      <c r="K276" s="5">
        <v>48921.67310134376</v>
      </c>
      <c r="L276" s="5">
        <v>77562.759401139148</v>
      </c>
      <c r="M276" s="5">
        <v>314987.37647159927</v>
      </c>
      <c r="N276" s="32"/>
      <c r="O276" s="32"/>
      <c r="P276" s="41" t="s">
        <v>98</v>
      </c>
      <c r="Q276" s="42">
        <v>52763.34131129564</v>
      </c>
      <c r="R276" s="5">
        <v>75130.711156740726</v>
      </c>
      <c r="S276" s="5">
        <v>36438.033366892414</v>
      </c>
      <c r="T276" s="5">
        <v>29040.802549161774</v>
      </c>
      <c r="U276" s="17">
        <v>193372.88838409059</v>
      </c>
      <c r="V276" s="32"/>
      <c r="W276" s="32"/>
      <c r="X276" s="41" t="s">
        <v>98</v>
      </c>
      <c r="Y276" s="42">
        <v>8.2721977672019431</v>
      </c>
      <c r="Z276" s="5">
        <v>17983.000881771572</v>
      </c>
      <c r="AA276" s="5">
        <v>49198.143610558189</v>
      </c>
      <c r="AB276" s="5">
        <v>4788.948198608964</v>
      </c>
      <c r="AC276" s="17">
        <v>71978.364888705924</v>
      </c>
    </row>
    <row r="277" spans="1:29" x14ac:dyDescent="0.2">
      <c r="A277" s="114">
        <v>4</v>
      </c>
      <c r="B277" s="114">
        <v>13</v>
      </c>
      <c r="C277" s="114">
        <v>47</v>
      </c>
      <c r="D277" s="114">
        <v>4</v>
      </c>
      <c r="E277" s="34" t="s">
        <v>43</v>
      </c>
      <c r="F277" s="19">
        <v>20397.359147862233</v>
      </c>
      <c r="G277" s="35">
        <v>80599.024497516599</v>
      </c>
      <c r="H277" s="50">
        <v>6741.6600563171469</v>
      </c>
      <c r="I277" s="35">
        <v>2689.172657274491</v>
      </c>
      <c r="J277" s="50">
        <v>0</v>
      </c>
      <c r="K277" s="35">
        <v>7930.5495550778396</v>
      </c>
      <c r="L277" s="35">
        <v>37711.956050337685</v>
      </c>
      <c r="M277" s="35">
        <v>156069.721964386</v>
      </c>
      <c r="N277" s="32"/>
      <c r="O277" s="32"/>
      <c r="P277" s="34" t="s">
        <v>43</v>
      </c>
      <c r="Q277" s="36">
        <v>32626.320431652737</v>
      </c>
      <c r="R277" s="35">
        <v>42049.972629740732</v>
      </c>
      <c r="S277" s="35">
        <v>20252.776814972149</v>
      </c>
      <c r="T277" s="35">
        <v>9981.7089043612941</v>
      </c>
      <c r="U277" s="44">
        <v>104910.77878072691</v>
      </c>
      <c r="V277" s="32"/>
      <c r="W277" s="32"/>
      <c r="X277" s="34" t="s">
        <v>43</v>
      </c>
      <c r="Y277" s="36">
        <v>0</v>
      </c>
      <c r="Z277" s="35">
        <v>11649.319340752443</v>
      </c>
      <c r="AA277" s="35">
        <v>20702.851521337885</v>
      </c>
      <c r="AB277" s="35">
        <v>2791.5394200734418</v>
      </c>
      <c r="AC277" s="44">
        <v>35143.710282163767</v>
      </c>
    </row>
    <row r="278" spans="1:29" x14ac:dyDescent="0.2">
      <c r="A278" s="114">
        <v>14</v>
      </c>
      <c r="B278" s="114">
        <v>14</v>
      </c>
      <c r="C278" s="114">
        <v>48</v>
      </c>
      <c r="D278" s="114">
        <v>14</v>
      </c>
      <c r="E278" s="34" t="s">
        <v>44</v>
      </c>
      <c r="F278" s="19">
        <v>2815.5377690833297</v>
      </c>
      <c r="G278" s="35">
        <v>9353.0002114239669</v>
      </c>
      <c r="H278" s="50">
        <v>2464.0696852090005</v>
      </c>
      <c r="I278" s="35">
        <v>28.957128131219175</v>
      </c>
      <c r="J278" s="50">
        <v>0</v>
      </c>
      <c r="K278" s="35">
        <v>25960.599280978342</v>
      </c>
      <c r="L278" s="35">
        <v>32190.831731501785</v>
      </c>
      <c r="M278" s="35">
        <v>72812.995806327643</v>
      </c>
      <c r="N278" s="32"/>
      <c r="O278" s="32"/>
      <c r="P278" s="34" t="s">
        <v>44</v>
      </c>
      <c r="Q278" s="36">
        <v>2983.4682237763805</v>
      </c>
      <c r="R278" s="35">
        <v>14320.872009091376</v>
      </c>
      <c r="S278" s="35">
        <v>1892.4201749963713</v>
      </c>
      <c r="T278" s="35">
        <v>208.89785217158999</v>
      </c>
      <c r="U278" s="44">
        <v>19405.658260035718</v>
      </c>
      <c r="V278" s="32"/>
      <c r="W278" s="32"/>
      <c r="X278" s="34" t="s">
        <v>44</v>
      </c>
      <c r="Y278" s="36">
        <v>8.2721977672019431</v>
      </c>
      <c r="Z278" s="35">
        <v>6333.6815410191302</v>
      </c>
      <c r="AA278" s="35">
        <v>21295.127615820275</v>
      </c>
      <c r="AB278" s="35">
        <v>620.82932536478074</v>
      </c>
      <c r="AC278" s="44">
        <v>28257.910679971385</v>
      </c>
    </row>
    <row r="279" spans="1:29" x14ac:dyDescent="0.2">
      <c r="A279" s="114">
        <v>36</v>
      </c>
      <c r="B279" s="114">
        <v>15</v>
      </c>
      <c r="C279" s="114">
        <v>49</v>
      </c>
      <c r="D279" s="114">
        <v>36</v>
      </c>
      <c r="E279" s="34" t="s">
        <v>45</v>
      </c>
      <c r="F279" s="19">
        <v>4270.9945204410224</v>
      </c>
      <c r="G279" s="35">
        <v>50958.354485147131</v>
      </c>
      <c r="H279" s="50">
        <v>8170.3587195241744</v>
      </c>
      <c r="I279" s="35">
        <v>14.455091186079763</v>
      </c>
      <c r="J279" s="50">
        <v>0</v>
      </c>
      <c r="K279" s="35">
        <v>15030.524265287582</v>
      </c>
      <c r="L279" s="35">
        <v>7659.9716192996775</v>
      </c>
      <c r="M279" s="35">
        <v>86104.658700885659</v>
      </c>
      <c r="N279" s="32"/>
      <c r="O279" s="32"/>
      <c r="P279" s="34" t="s">
        <v>45</v>
      </c>
      <c r="Q279" s="36">
        <v>17153.55265586653</v>
      </c>
      <c r="R279" s="35">
        <v>18759.866517908617</v>
      </c>
      <c r="S279" s="35">
        <v>14292.836376923893</v>
      </c>
      <c r="T279" s="35">
        <v>18850.195792628892</v>
      </c>
      <c r="U279" s="44">
        <v>69056.451343327935</v>
      </c>
      <c r="V279" s="32"/>
      <c r="W279" s="32"/>
      <c r="X279" s="34" t="s">
        <v>45</v>
      </c>
      <c r="Y279" s="36">
        <v>0</v>
      </c>
      <c r="Z279" s="35">
        <v>0</v>
      </c>
      <c r="AA279" s="35">
        <v>7200.1644734000292</v>
      </c>
      <c r="AB279" s="35">
        <v>1376.5794531707418</v>
      </c>
      <c r="AC279" s="44">
        <v>8576.7439265707708</v>
      </c>
    </row>
    <row r="280" spans="1:29" ht="12" x14ac:dyDescent="0.25">
      <c r="A280" s="114">
        <v>68</v>
      </c>
      <c r="B280" s="114">
        <v>68</v>
      </c>
      <c r="C280" s="114">
        <v>50</v>
      </c>
      <c r="D280" s="114">
        <v>68</v>
      </c>
      <c r="E280" s="38"/>
      <c r="F280" s="7"/>
      <c r="G280" s="3"/>
      <c r="H280" s="15"/>
      <c r="I280" s="3"/>
      <c r="J280" s="15"/>
      <c r="K280" s="3"/>
      <c r="L280" s="3"/>
      <c r="M280" s="3"/>
      <c r="N280" s="39"/>
      <c r="O280" s="39"/>
      <c r="P280" s="38"/>
      <c r="Q280" s="40"/>
      <c r="R280" s="3"/>
      <c r="S280" s="3"/>
      <c r="T280" s="3"/>
      <c r="U280" s="45"/>
      <c r="V280" s="39"/>
      <c r="W280" s="39"/>
      <c r="X280" s="38"/>
      <c r="Y280" s="40"/>
      <c r="Z280" s="3"/>
      <c r="AA280" s="3"/>
      <c r="AB280" s="3"/>
      <c r="AC280" s="45"/>
    </row>
    <row r="281" spans="1:29" ht="12" x14ac:dyDescent="0.25">
      <c r="A281" s="153">
        <v>55</v>
      </c>
      <c r="B281" s="153">
        <v>44</v>
      </c>
      <c r="C281" s="153">
        <v>51</v>
      </c>
      <c r="D281" s="153">
        <v>55</v>
      </c>
      <c r="E281" s="41" t="s">
        <v>97</v>
      </c>
      <c r="F281" s="4">
        <v>62063.410869354688</v>
      </c>
      <c r="G281" s="5">
        <v>36717.058533115975</v>
      </c>
      <c r="H281" s="6">
        <v>1933.093217296366</v>
      </c>
      <c r="I281" s="6">
        <v>6.3054834540207247</v>
      </c>
      <c r="J281" s="6">
        <v>171.13819071711811</v>
      </c>
      <c r="K281" s="5">
        <v>171687.57941602459</v>
      </c>
      <c r="L281" s="5">
        <v>5645.7139408346829</v>
      </c>
      <c r="M281" s="5">
        <v>278224.29965079745</v>
      </c>
      <c r="N281" s="32"/>
      <c r="O281" s="32"/>
      <c r="P281" s="41" t="s">
        <v>97</v>
      </c>
      <c r="Q281" s="42">
        <v>0</v>
      </c>
      <c r="R281" s="5">
        <v>47085.96457302323</v>
      </c>
      <c r="S281" s="5">
        <v>6040.3259957067057</v>
      </c>
      <c r="T281" s="5">
        <v>0</v>
      </c>
      <c r="U281" s="17">
        <v>53126.290568729935</v>
      </c>
      <c r="V281" s="32"/>
      <c r="W281" s="32"/>
      <c r="X281" s="41" t="s">
        <v>97</v>
      </c>
      <c r="Y281" s="42">
        <v>0</v>
      </c>
      <c r="Z281" s="5">
        <v>21436.286837559932</v>
      </c>
      <c r="AA281" s="5">
        <v>106989.94934432962</v>
      </c>
      <c r="AB281" s="5">
        <v>4153.5964723040142</v>
      </c>
      <c r="AC281" s="17">
        <v>132579.83265419357</v>
      </c>
    </row>
    <row r="282" spans="1:29" x14ac:dyDescent="0.2">
      <c r="A282" s="114">
        <v>20</v>
      </c>
      <c r="B282" s="114">
        <v>40</v>
      </c>
      <c r="C282" s="114">
        <v>52</v>
      </c>
      <c r="D282" s="114">
        <v>20</v>
      </c>
      <c r="E282" s="34" t="s">
        <v>46</v>
      </c>
      <c r="F282" s="19">
        <v>11921.689807568044</v>
      </c>
      <c r="G282" s="35">
        <v>5089.5711601944995</v>
      </c>
      <c r="H282" s="43">
        <v>318.41288896338352</v>
      </c>
      <c r="I282" s="43">
        <v>0</v>
      </c>
      <c r="J282" s="43">
        <v>0</v>
      </c>
      <c r="K282" s="35">
        <v>55308.788968857763</v>
      </c>
      <c r="L282" s="35">
        <v>2475.0878139436004</v>
      </c>
      <c r="M282" s="35">
        <v>75113.550639527282</v>
      </c>
      <c r="N282" s="32"/>
      <c r="O282" s="32"/>
      <c r="P282" s="34" t="s">
        <v>46</v>
      </c>
      <c r="Q282" s="36">
        <v>0</v>
      </c>
      <c r="R282" s="35">
        <v>10770.420674655214</v>
      </c>
      <c r="S282" s="35">
        <v>2550.1882720206104</v>
      </c>
      <c r="T282" s="35">
        <v>0</v>
      </c>
      <c r="U282" s="44">
        <v>13320.608946675822</v>
      </c>
      <c r="V282" s="32"/>
      <c r="W282" s="32"/>
      <c r="X282" s="34" t="s">
        <v>46</v>
      </c>
      <c r="Y282" s="36">
        <v>0</v>
      </c>
      <c r="Z282" s="35">
        <v>190.44873179200002</v>
      </c>
      <c r="AA282" s="35">
        <v>28265.478675435108</v>
      </c>
      <c r="AB282" s="35">
        <v>777.24732484915228</v>
      </c>
      <c r="AC282" s="44">
        <v>29233.174732076259</v>
      </c>
    </row>
    <row r="283" spans="1:29" x14ac:dyDescent="0.2">
      <c r="A283" s="114">
        <v>29</v>
      </c>
      <c r="B283" s="114">
        <v>41</v>
      </c>
      <c r="C283" s="114">
        <v>53</v>
      </c>
      <c r="D283" s="114">
        <v>29</v>
      </c>
      <c r="E283" s="34" t="s">
        <v>47</v>
      </c>
      <c r="F283" s="19">
        <v>27349.097304980696</v>
      </c>
      <c r="G283" s="35">
        <v>10669.892492876183</v>
      </c>
      <c r="H283" s="43">
        <v>1301.3580464358936</v>
      </c>
      <c r="I283" s="43">
        <v>0</v>
      </c>
      <c r="J283" s="43">
        <v>55.127315169239992</v>
      </c>
      <c r="K283" s="35">
        <v>73237.903547976675</v>
      </c>
      <c r="L283" s="35">
        <v>3145.9378908871527</v>
      </c>
      <c r="M283" s="35">
        <v>115759.31659832584</v>
      </c>
      <c r="N283" s="32"/>
      <c r="O283" s="32"/>
      <c r="P283" s="34" t="s">
        <v>47</v>
      </c>
      <c r="Q283" s="36">
        <v>0</v>
      </c>
      <c r="R283" s="35">
        <v>18319.965461026652</v>
      </c>
      <c r="S283" s="35">
        <v>2355.2962353461667</v>
      </c>
      <c r="T283" s="35">
        <v>0</v>
      </c>
      <c r="U283" s="44">
        <v>20675.261696372818</v>
      </c>
      <c r="V283" s="32"/>
      <c r="W283" s="32"/>
      <c r="X283" s="34" t="s">
        <v>47</v>
      </c>
      <c r="Y283" s="36">
        <v>0</v>
      </c>
      <c r="Z283" s="35">
        <v>21245.838105767933</v>
      </c>
      <c r="AA283" s="35">
        <v>61039.880666193058</v>
      </c>
      <c r="AB283" s="35">
        <v>630.27303227330651</v>
      </c>
      <c r="AC283" s="44">
        <v>82915.991804234291</v>
      </c>
    </row>
    <row r="284" spans="1:29" x14ac:dyDescent="0.2">
      <c r="A284" s="114">
        <v>39</v>
      </c>
      <c r="B284" s="114">
        <v>42</v>
      </c>
      <c r="C284" s="114">
        <v>54</v>
      </c>
      <c r="D284" s="114">
        <v>39</v>
      </c>
      <c r="E284" s="34" t="s">
        <v>48</v>
      </c>
      <c r="F284" s="19">
        <v>18791.461716352303</v>
      </c>
      <c r="G284" s="35">
        <v>2946.0997160396191</v>
      </c>
      <c r="H284" s="43">
        <v>228.99651769359266</v>
      </c>
      <c r="I284" s="43">
        <v>0</v>
      </c>
      <c r="J284" s="43">
        <v>116.01087554787811</v>
      </c>
      <c r="K284" s="35">
        <v>14016.355945336922</v>
      </c>
      <c r="L284" s="35">
        <v>0</v>
      </c>
      <c r="M284" s="35">
        <v>36098.924770970312</v>
      </c>
      <c r="N284" s="32"/>
      <c r="O284" s="32"/>
      <c r="P284" s="34" t="s">
        <v>48</v>
      </c>
      <c r="Q284" s="36">
        <v>0</v>
      </c>
      <c r="R284" s="35">
        <v>5981.6472186753035</v>
      </c>
      <c r="S284" s="35">
        <v>83.543344135765153</v>
      </c>
      <c r="T284" s="35">
        <v>0</v>
      </c>
      <c r="U284" s="44">
        <v>6065.190562811069</v>
      </c>
      <c r="V284" s="32"/>
      <c r="W284" s="32"/>
      <c r="X284" s="34" t="s">
        <v>48</v>
      </c>
      <c r="Y284" s="36">
        <v>0</v>
      </c>
      <c r="Z284" s="35">
        <v>0</v>
      </c>
      <c r="AA284" s="35">
        <v>6572.2726982309241</v>
      </c>
      <c r="AB284" s="35">
        <v>1189.3525289811087</v>
      </c>
      <c r="AC284" s="44">
        <v>7761.6252272120328</v>
      </c>
    </row>
    <row r="285" spans="1:29" x14ac:dyDescent="0.2">
      <c r="A285" s="114">
        <v>45</v>
      </c>
      <c r="B285" s="114">
        <v>43</v>
      </c>
      <c r="C285" s="114">
        <v>55</v>
      </c>
      <c r="D285" s="114">
        <v>45</v>
      </c>
      <c r="E285" s="34" t="s">
        <v>49</v>
      </c>
      <c r="F285" s="19">
        <v>4001.1620404536393</v>
      </c>
      <c r="G285" s="35">
        <v>18011.495164005672</v>
      </c>
      <c r="H285" s="43">
        <v>84.32576420349622</v>
      </c>
      <c r="I285" s="43">
        <v>6.3054834540207247</v>
      </c>
      <c r="J285" s="43">
        <v>0</v>
      </c>
      <c r="K285" s="35">
        <v>29124.530953853242</v>
      </c>
      <c r="L285" s="35">
        <v>24.688236003929259</v>
      </c>
      <c r="M285" s="35">
        <v>51252.507641974</v>
      </c>
      <c r="N285" s="32"/>
      <c r="O285" s="32"/>
      <c r="P285" s="34" t="s">
        <v>49</v>
      </c>
      <c r="Q285" s="36">
        <v>0</v>
      </c>
      <c r="R285" s="35">
        <v>12013.931218666057</v>
      </c>
      <c r="S285" s="35">
        <v>1051.2981442041639</v>
      </c>
      <c r="T285" s="35">
        <v>0</v>
      </c>
      <c r="U285" s="44">
        <v>13065.229362870221</v>
      </c>
      <c r="V285" s="32"/>
      <c r="W285" s="32"/>
      <c r="X285" s="34" t="s">
        <v>49</v>
      </c>
      <c r="Y285" s="36">
        <v>0</v>
      </c>
      <c r="Z285" s="35">
        <v>0</v>
      </c>
      <c r="AA285" s="35">
        <v>11112.31730447054</v>
      </c>
      <c r="AB285" s="35">
        <v>1556.7235862004468</v>
      </c>
      <c r="AC285" s="44">
        <v>12669.040890670985</v>
      </c>
    </row>
    <row r="286" spans="1:29" ht="12" x14ac:dyDescent="0.25">
      <c r="A286" s="114">
        <v>69</v>
      </c>
      <c r="B286" s="114">
        <v>69</v>
      </c>
      <c r="C286" s="114">
        <v>56</v>
      </c>
      <c r="D286" s="114">
        <v>69</v>
      </c>
      <c r="E286" s="31"/>
      <c r="F286" s="11"/>
      <c r="G286" s="12"/>
      <c r="H286" s="13"/>
      <c r="I286" s="13"/>
      <c r="J286" s="13"/>
      <c r="K286" s="12"/>
      <c r="L286" s="12"/>
      <c r="M286" s="12"/>
      <c r="N286" s="39"/>
      <c r="O286" s="39"/>
      <c r="P286" s="31"/>
      <c r="Q286" s="48"/>
      <c r="R286" s="12"/>
      <c r="S286" s="12"/>
      <c r="T286" s="12"/>
      <c r="U286" s="49"/>
      <c r="V286" s="39"/>
      <c r="W286" s="39"/>
      <c r="X286" s="31"/>
      <c r="Y286" s="48"/>
      <c r="Z286" s="12"/>
      <c r="AA286" s="12"/>
      <c r="AB286" s="12"/>
      <c r="AC286" s="49"/>
    </row>
    <row r="287" spans="1:29" ht="12" x14ac:dyDescent="0.25">
      <c r="A287" s="153">
        <v>58</v>
      </c>
      <c r="B287" s="153">
        <v>58</v>
      </c>
      <c r="C287" s="153">
        <v>57</v>
      </c>
      <c r="D287" s="153">
        <v>56</v>
      </c>
      <c r="E287" s="41" t="s">
        <v>96</v>
      </c>
      <c r="F287" s="4">
        <v>28915.644274019658</v>
      </c>
      <c r="G287" s="5">
        <v>163501.85491151654</v>
      </c>
      <c r="H287" s="6">
        <v>4188.8705352298575</v>
      </c>
      <c r="I287" s="6">
        <v>665.23623439630751</v>
      </c>
      <c r="J287" s="6">
        <v>0</v>
      </c>
      <c r="K287" s="5">
        <v>66109.706573301664</v>
      </c>
      <c r="L287" s="5">
        <v>51548.141234192539</v>
      </c>
      <c r="M287" s="5">
        <v>314929.45376265654</v>
      </c>
      <c r="N287" s="32"/>
      <c r="O287" s="32"/>
      <c r="P287" s="41" t="s">
        <v>96</v>
      </c>
      <c r="Q287" s="42">
        <v>46585.320731117819</v>
      </c>
      <c r="R287" s="5">
        <v>22428.301559545725</v>
      </c>
      <c r="S287" s="5">
        <v>6217.7120847830356</v>
      </c>
      <c r="T287" s="5">
        <v>2623.8650656567902</v>
      </c>
      <c r="U287" s="17">
        <v>77855.199441103367</v>
      </c>
      <c r="V287" s="32"/>
      <c r="W287" s="32"/>
      <c r="X287" s="41" t="s">
        <v>96</v>
      </c>
      <c r="Y287" s="42">
        <v>45605.068558164894</v>
      </c>
      <c r="Z287" s="5">
        <v>1513.016353814289</v>
      </c>
      <c r="AA287" s="5">
        <v>22535.962954147857</v>
      </c>
      <c r="AB287" s="5">
        <v>5693.1990589280695</v>
      </c>
      <c r="AC287" s="17">
        <v>75347.246925055108</v>
      </c>
    </row>
    <row r="288" spans="1:29" x14ac:dyDescent="0.2">
      <c r="A288" s="114">
        <v>3</v>
      </c>
      <c r="B288" s="114">
        <v>54</v>
      </c>
      <c r="C288" s="114">
        <v>58</v>
      </c>
      <c r="D288" s="114">
        <v>3</v>
      </c>
      <c r="E288" s="34" t="s">
        <v>50</v>
      </c>
      <c r="F288" s="19">
        <v>4083.8890479028842</v>
      </c>
      <c r="G288" s="35">
        <v>25080.889715370835</v>
      </c>
      <c r="H288" s="43">
        <v>272.67836144482521</v>
      </c>
      <c r="I288" s="43">
        <v>125.22184731999201</v>
      </c>
      <c r="J288" s="43">
        <v>0</v>
      </c>
      <c r="K288" s="35">
        <v>7055.4862609986976</v>
      </c>
      <c r="L288" s="35">
        <v>7412.4800333102939</v>
      </c>
      <c r="M288" s="35">
        <v>44030.645266347536</v>
      </c>
      <c r="N288" s="32"/>
      <c r="O288" s="32"/>
      <c r="P288" s="34" t="s">
        <v>50</v>
      </c>
      <c r="Q288" s="36">
        <v>4744.0627005658052</v>
      </c>
      <c r="R288" s="35">
        <v>6072.0254204460352</v>
      </c>
      <c r="S288" s="35">
        <v>302.71833295598628</v>
      </c>
      <c r="T288" s="35">
        <v>535.2317235347</v>
      </c>
      <c r="U288" s="44">
        <v>11654.038177502527</v>
      </c>
      <c r="V288" s="32"/>
      <c r="W288" s="32"/>
      <c r="X288" s="34" t="s">
        <v>50</v>
      </c>
      <c r="Y288" s="36">
        <v>1291.327884268708</v>
      </c>
      <c r="Z288" s="35">
        <v>55.137390932192005</v>
      </c>
      <c r="AA288" s="35">
        <v>5777.1155126751055</v>
      </c>
      <c r="AB288" s="35">
        <v>1572.4743173048321</v>
      </c>
      <c r="AC288" s="44">
        <v>8696.0551051808379</v>
      </c>
    </row>
    <row r="289" spans="1:29" x14ac:dyDescent="0.2">
      <c r="A289" s="114">
        <v>21</v>
      </c>
      <c r="B289" s="114">
        <v>55</v>
      </c>
      <c r="C289" s="114">
        <v>59</v>
      </c>
      <c r="D289" s="114">
        <v>21</v>
      </c>
      <c r="E289" s="34" t="s">
        <v>51</v>
      </c>
      <c r="F289" s="19">
        <v>6749.1577818866499</v>
      </c>
      <c r="G289" s="35">
        <v>76085.600040382385</v>
      </c>
      <c r="H289" s="43">
        <v>2024.4470037196675</v>
      </c>
      <c r="I289" s="43">
        <v>331.43402969338746</v>
      </c>
      <c r="J289" s="43">
        <v>0</v>
      </c>
      <c r="K289" s="35">
        <v>27900.988616371244</v>
      </c>
      <c r="L289" s="35">
        <v>15694.138075929262</v>
      </c>
      <c r="M289" s="35">
        <v>128785.76554798261</v>
      </c>
      <c r="N289" s="32"/>
      <c r="O289" s="32"/>
      <c r="P289" s="34" t="s">
        <v>51</v>
      </c>
      <c r="Q289" s="36">
        <v>2939.3228006877948</v>
      </c>
      <c r="R289" s="35">
        <v>4823.6266852367335</v>
      </c>
      <c r="S289" s="35">
        <v>2940.856845667879</v>
      </c>
      <c r="T289" s="35">
        <v>620.96238665650776</v>
      </c>
      <c r="U289" s="44">
        <v>11324.768718248917</v>
      </c>
      <c r="V289" s="32"/>
      <c r="W289" s="32"/>
      <c r="X289" s="34" t="s">
        <v>51</v>
      </c>
      <c r="Y289" s="36">
        <v>7765.1887622083577</v>
      </c>
      <c r="Z289" s="35">
        <v>847.11023429520083</v>
      </c>
      <c r="AA289" s="35">
        <v>9722.7818673370493</v>
      </c>
      <c r="AB289" s="35">
        <v>2114.3469142893318</v>
      </c>
      <c r="AC289" s="44">
        <v>20449.427778129939</v>
      </c>
    </row>
    <row r="290" spans="1:29" x14ac:dyDescent="0.2">
      <c r="A290" s="114">
        <v>33</v>
      </c>
      <c r="B290" s="114">
        <v>56</v>
      </c>
      <c r="C290" s="114">
        <v>60</v>
      </c>
      <c r="D290" s="114">
        <v>33</v>
      </c>
      <c r="E290" s="34" t="s">
        <v>52</v>
      </c>
      <c r="F290" s="19">
        <v>9602.7510411880667</v>
      </c>
      <c r="G290" s="35">
        <v>38013.731301564003</v>
      </c>
      <c r="H290" s="43">
        <v>987.07397475189657</v>
      </c>
      <c r="I290" s="43">
        <v>208.58035738292807</v>
      </c>
      <c r="J290" s="43">
        <v>0</v>
      </c>
      <c r="K290" s="35">
        <v>15760.603704868026</v>
      </c>
      <c r="L290" s="35">
        <v>24016.513337606051</v>
      </c>
      <c r="M290" s="35">
        <v>88589.253717360974</v>
      </c>
      <c r="N290" s="32"/>
      <c r="O290" s="32"/>
      <c r="P290" s="34" t="s">
        <v>52</v>
      </c>
      <c r="Q290" s="36">
        <v>38901.935229864219</v>
      </c>
      <c r="R290" s="35">
        <v>9457.9868554342138</v>
      </c>
      <c r="S290" s="35">
        <v>2974.1369061591704</v>
      </c>
      <c r="T290" s="35">
        <v>1176.9895476900967</v>
      </c>
      <c r="U290" s="44">
        <v>52511.04853914769</v>
      </c>
      <c r="V290" s="32"/>
      <c r="W290" s="32"/>
      <c r="X290" s="34" t="s">
        <v>52</v>
      </c>
      <c r="Y290" s="36">
        <v>562.3711897534123</v>
      </c>
      <c r="Z290" s="35">
        <v>125.35950897752524</v>
      </c>
      <c r="AA290" s="35">
        <v>3049.1186965791148</v>
      </c>
      <c r="AB290" s="35">
        <v>1191.994920532823</v>
      </c>
      <c r="AC290" s="44">
        <v>4928.8443158428754</v>
      </c>
    </row>
    <row r="291" spans="1:29" x14ac:dyDescent="0.2">
      <c r="A291" s="114">
        <v>41</v>
      </c>
      <c r="B291" s="114">
        <v>57</v>
      </c>
      <c r="C291" s="114">
        <v>61</v>
      </c>
      <c r="D291" s="114">
        <v>41</v>
      </c>
      <c r="E291" s="34" t="s">
        <v>53</v>
      </c>
      <c r="F291" s="19">
        <v>8479.84640304206</v>
      </c>
      <c r="G291" s="35">
        <v>24321.633854199314</v>
      </c>
      <c r="H291" s="43">
        <v>904.67119531346782</v>
      </c>
      <c r="I291" s="43">
        <v>0</v>
      </c>
      <c r="J291" s="43">
        <v>0</v>
      </c>
      <c r="K291" s="35">
        <v>15392.627991063695</v>
      </c>
      <c r="L291" s="35">
        <v>4425.0097873469276</v>
      </c>
      <c r="M291" s="35">
        <v>53523.789230965464</v>
      </c>
      <c r="N291" s="32"/>
      <c r="O291" s="32"/>
      <c r="P291" s="34" t="s">
        <v>53</v>
      </c>
      <c r="Q291" s="36">
        <v>0</v>
      </c>
      <c r="R291" s="35">
        <v>2074.6625984287425</v>
      </c>
      <c r="S291" s="35">
        <v>0</v>
      </c>
      <c r="T291" s="35">
        <v>290.68140777548564</v>
      </c>
      <c r="U291" s="44">
        <v>2365.3440062042282</v>
      </c>
      <c r="V291" s="32"/>
      <c r="W291" s="32"/>
      <c r="X291" s="34" t="s">
        <v>53</v>
      </c>
      <c r="Y291" s="36">
        <v>35986.180721934419</v>
      </c>
      <c r="Z291" s="35">
        <v>485.40921960937106</v>
      </c>
      <c r="AA291" s="35">
        <v>3986.9468775565852</v>
      </c>
      <c r="AB291" s="35">
        <v>814.38290680108298</v>
      </c>
      <c r="AC291" s="44">
        <v>41272.919725901455</v>
      </c>
    </row>
    <row r="292" spans="1:29" ht="12" x14ac:dyDescent="0.25">
      <c r="A292" s="114">
        <v>70</v>
      </c>
      <c r="B292" s="114">
        <v>70</v>
      </c>
      <c r="C292" s="114">
        <v>62</v>
      </c>
      <c r="D292" s="114">
        <v>70</v>
      </c>
      <c r="E292" s="38"/>
      <c r="F292" s="7"/>
      <c r="G292" s="3"/>
      <c r="H292" s="8"/>
      <c r="I292" s="8"/>
      <c r="J292" s="8"/>
      <c r="K292" s="3"/>
      <c r="L292" s="3"/>
      <c r="M292" s="3"/>
      <c r="N292" s="39"/>
      <c r="O292" s="39"/>
      <c r="P292" s="38"/>
      <c r="Q292" s="40"/>
      <c r="R292" s="3"/>
      <c r="S292" s="3"/>
      <c r="T292" s="3"/>
      <c r="U292" s="45"/>
      <c r="V292" s="39"/>
      <c r="W292" s="39"/>
      <c r="X292" s="38"/>
      <c r="Y292" s="40"/>
      <c r="Z292" s="3"/>
      <c r="AA292" s="3"/>
      <c r="AB292" s="3"/>
      <c r="AC292" s="45"/>
    </row>
    <row r="293" spans="1:29" ht="12" x14ac:dyDescent="0.25">
      <c r="A293" s="153">
        <v>54</v>
      </c>
      <c r="B293" s="153">
        <v>39</v>
      </c>
      <c r="C293" s="153">
        <v>63</v>
      </c>
      <c r="D293" s="153">
        <v>57</v>
      </c>
      <c r="E293" s="41" t="s">
        <v>95</v>
      </c>
      <c r="F293" s="4">
        <v>39925.610595362989</v>
      </c>
      <c r="G293" s="5">
        <v>617763.15362602938</v>
      </c>
      <c r="H293" s="6">
        <v>26595.398850123827</v>
      </c>
      <c r="I293" s="6">
        <v>18031.154130140374</v>
      </c>
      <c r="J293" s="6">
        <v>298.96480041966009</v>
      </c>
      <c r="K293" s="5">
        <v>62825.581466462718</v>
      </c>
      <c r="L293" s="5">
        <v>34541.520749804477</v>
      </c>
      <c r="M293" s="5">
        <v>799981.3842183433</v>
      </c>
      <c r="N293" s="32"/>
      <c r="O293" s="32"/>
      <c r="P293" s="41" t="s">
        <v>95</v>
      </c>
      <c r="Q293" s="42">
        <v>269416.77730171068</v>
      </c>
      <c r="R293" s="5">
        <v>60696.788239118592</v>
      </c>
      <c r="S293" s="5">
        <v>23407.030790805908</v>
      </c>
      <c r="T293" s="5">
        <v>18787.725869496495</v>
      </c>
      <c r="U293" s="17">
        <v>372308.32220113173</v>
      </c>
      <c r="V293" s="32"/>
      <c r="W293" s="32"/>
      <c r="X293" s="41" t="s">
        <v>95</v>
      </c>
      <c r="Y293" s="42">
        <v>5453.7427092645175</v>
      </c>
      <c r="Z293" s="5">
        <v>45502.483441174576</v>
      </c>
      <c r="AA293" s="5">
        <v>31173.545074723432</v>
      </c>
      <c r="AB293" s="5">
        <v>8707.2387804896698</v>
      </c>
      <c r="AC293" s="17">
        <v>90837.010005652206</v>
      </c>
    </row>
    <row r="294" spans="1:29" x14ac:dyDescent="0.2">
      <c r="A294" s="114">
        <v>10</v>
      </c>
      <c r="B294" s="114">
        <v>36</v>
      </c>
      <c r="C294" s="114">
        <v>64</v>
      </c>
      <c r="D294" s="114">
        <v>10</v>
      </c>
      <c r="E294" s="34" t="s">
        <v>54</v>
      </c>
      <c r="F294" s="19">
        <v>28203.692428597973</v>
      </c>
      <c r="G294" s="35">
        <v>212273.73316813412</v>
      </c>
      <c r="H294" s="43">
        <v>14303.261092025086</v>
      </c>
      <c r="I294" s="43">
        <v>3022.5576331815009</v>
      </c>
      <c r="J294" s="43">
        <v>17.001878739599999</v>
      </c>
      <c r="K294" s="35">
        <v>26366.909554603553</v>
      </c>
      <c r="L294" s="35">
        <v>19048.955906267533</v>
      </c>
      <c r="M294" s="35">
        <v>303236.11166154937</v>
      </c>
      <c r="N294" s="32"/>
      <c r="O294" s="32"/>
      <c r="P294" s="34" t="s">
        <v>54</v>
      </c>
      <c r="Q294" s="36">
        <v>89626.422196831947</v>
      </c>
      <c r="R294" s="35">
        <v>32649.417495786947</v>
      </c>
      <c r="S294" s="35">
        <v>14491.08067426549</v>
      </c>
      <c r="T294" s="35">
        <v>4245.7226828905432</v>
      </c>
      <c r="U294" s="44">
        <v>141012.64304977492</v>
      </c>
      <c r="V294" s="32"/>
      <c r="W294" s="32"/>
      <c r="X294" s="34" t="s">
        <v>54</v>
      </c>
      <c r="Y294" s="36">
        <v>300.47071846180387</v>
      </c>
      <c r="Z294" s="35">
        <v>1079.6804664796759</v>
      </c>
      <c r="AA294" s="35">
        <v>16314.892390346995</v>
      </c>
      <c r="AB294" s="35">
        <v>3833.2465519864863</v>
      </c>
      <c r="AC294" s="44">
        <v>21528.290127274962</v>
      </c>
    </row>
    <row r="295" spans="1:29" x14ac:dyDescent="0.2">
      <c r="A295" s="114">
        <v>12</v>
      </c>
      <c r="B295" s="114">
        <v>37</v>
      </c>
      <c r="C295" s="114">
        <v>65</v>
      </c>
      <c r="D295" s="114">
        <v>12</v>
      </c>
      <c r="E295" s="34" t="s">
        <v>55</v>
      </c>
      <c r="F295" s="19">
        <v>9901.8587370581845</v>
      </c>
      <c r="G295" s="35">
        <v>213180.73244307836</v>
      </c>
      <c r="H295" s="43">
        <v>6347.0011877559982</v>
      </c>
      <c r="I295" s="43">
        <v>13062.413600911079</v>
      </c>
      <c r="J295" s="43">
        <v>281.96292168006011</v>
      </c>
      <c r="K295" s="35">
        <v>20572.968059973427</v>
      </c>
      <c r="L295" s="35">
        <v>4011.7707645153591</v>
      </c>
      <c r="M295" s="35">
        <v>267358.70771497249</v>
      </c>
      <c r="N295" s="32"/>
      <c r="O295" s="32"/>
      <c r="P295" s="34" t="s">
        <v>55</v>
      </c>
      <c r="Q295" s="36">
        <v>67150.970902846646</v>
      </c>
      <c r="R295" s="35">
        <v>15333.170309125891</v>
      </c>
      <c r="S295" s="35">
        <v>4388.7829587762117</v>
      </c>
      <c r="T295" s="35">
        <v>6577.035474960986</v>
      </c>
      <c r="U295" s="44">
        <v>93449.95964570975</v>
      </c>
      <c r="V295" s="32"/>
      <c r="W295" s="32"/>
      <c r="X295" s="34" t="s">
        <v>55</v>
      </c>
      <c r="Y295" s="36">
        <v>5153.2719908027138</v>
      </c>
      <c r="Z295" s="35">
        <v>44326.382002913713</v>
      </c>
      <c r="AA295" s="35">
        <v>4928.9257448894477</v>
      </c>
      <c r="AB295" s="35">
        <v>3734.9421847043927</v>
      </c>
      <c r="AC295" s="44">
        <v>58143.521923310262</v>
      </c>
    </row>
    <row r="296" spans="1:29" x14ac:dyDescent="0.2">
      <c r="A296" s="114">
        <v>42</v>
      </c>
      <c r="B296" s="114">
        <v>38</v>
      </c>
      <c r="C296" s="114">
        <v>66</v>
      </c>
      <c r="D296" s="114">
        <v>42</v>
      </c>
      <c r="E296" s="34" t="s">
        <v>56</v>
      </c>
      <c r="F296" s="19">
        <v>1820.0594297068274</v>
      </c>
      <c r="G296" s="35">
        <v>192308.68801481693</v>
      </c>
      <c r="H296" s="43">
        <v>5945.1365703427455</v>
      </c>
      <c r="I296" s="43">
        <v>1946.1828960477931</v>
      </c>
      <c r="J296" s="43">
        <v>0</v>
      </c>
      <c r="K296" s="35">
        <v>15885.703851885741</v>
      </c>
      <c r="L296" s="35">
        <v>11480.794079021587</v>
      </c>
      <c r="M296" s="35">
        <v>229386.56484182164</v>
      </c>
      <c r="N296" s="32"/>
      <c r="O296" s="32"/>
      <c r="P296" s="34" t="s">
        <v>56</v>
      </c>
      <c r="Q296" s="36">
        <v>112639.38420203209</v>
      </c>
      <c r="R296" s="35">
        <v>12714.200434205755</v>
      </c>
      <c r="S296" s="35">
        <v>4527.1671577642055</v>
      </c>
      <c r="T296" s="35">
        <v>7964.967711644962</v>
      </c>
      <c r="U296" s="44">
        <v>137845.71950564702</v>
      </c>
      <c r="V296" s="32"/>
      <c r="W296" s="32"/>
      <c r="X296" s="34" t="s">
        <v>56</v>
      </c>
      <c r="Y296" s="36">
        <v>0</v>
      </c>
      <c r="Z296" s="35">
        <v>96.420971781183994</v>
      </c>
      <c r="AA296" s="35">
        <v>9929.7269394869927</v>
      </c>
      <c r="AB296" s="35">
        <v>1139.0500437987907</v>
      </c>
      <c r="AC296" s="44">
        <v>11165.197955066966</v>
      </c>
    </row>
    <row r="297" spans="1:29" ht="12" x14ac:dyDescent="0.25">
      <c r="A297" s="114">
        <v>71</v>
      </c>
      <c r="B297" s="114">
        <v>71</v>
      </c>
      <c r="C297" s="114">
        <v>67</v>
      </c>
      <c r="D297" s="114">
        <v>71</v>
      </c>
      <c r="E297" s="38"/>
      <c r="F297" s="7"/>
      <c r="G297" s="3"/>
      <c r="H297" s="8"/>
      <c r="I297" s="8"/>
      <c r="J297" s="8"/>
      <c r="K297" s="3"/>
      <c r="L297" s="3"/>
      <c r="M297" s="3"/>
      <c r="N297" s="39"/>
      <c r="O297" s="39"/>
      <c r="P297" s="38"/>
      <c r="Q297" s="40"/>
      <c r="R297" s="3"/>
      <c r="S297" s="3"/>
      <c r="T297" s="3"/>
      <c r="U297" s="45"/>
      <c r="V297" s="39"/>
      <c r="W297" s="39"/>
      <c r="X297" s="38"/>
      <c r="Y297" s="40"/>
      <c r="Z297" s="3"/>
      <c r="AA297" s="3"/>
      <c r="AB297" s="3"/>
      <c r="AC297" s="45"/>
    </row>
    <row r="298" spans="1:29" ht="12" x14ac:dyDescent="0.25">
      <c r="A298" s="153">
        <v>47</v>
      </c>
      <c r="B298" s="153">
        <v>10</v>
      </c>
      <c r="C298" s="153">
        <v>68</v>
      </c>
      <c r="D298" s="153">
        <v>58</v>
      </c>
      <c r="E298" s="41" t="s">
        <v>94</v>
      </c>
      <c r="F298" s="4">
        <v>8185.6703813167842</v>
      </c>
      <c r="G298" s="5">
        <v>214822.00383913878</v>
      </c>
      <c r="H298" s="6">
        <v>26028.958410657367</v>
      </c>
      <c r="I298" s="6">
        <v>1310.9949361082033</v>
      </c>
      <c r="J298" s="6">
        <v>0</v>
      </c>
      <c r="K298" s="5">
        <v>11098.883376493399</v>
      </c>
      <c r="L298" s="5">
        <v>7283.6089363326519</v>
      </c>
      <c r="M298" s="5">
        <v>268730.11988004722</v>
      </c>
      <c r="N298" s="32"/>
      <c r="O298" s="32"/>
      <c r="P298" s="41" t="s">
        <v>94</v>
      </c>
      <c r="Q298" s="42">
        <v>34655.31218365462</v>
      </c>
      <c r="R298" s="5">
        <v>34846.747021335126</v>
      </c>
      <c r="S298" s="5">
        <v>38471.160448439696</v>
      </c>
      <c r="T298" s="5">
        <v>5241.9698714497854</v>
      </c>
      <c r="U298" s="17">
        <v>113215.18952487923</v>
      </c>
      <c r="V298" s="32"/>
      <c r="W298" s="32"/>
      <c r="X298" s="41" t="s">
        <v>94</v>
      </c>
      <c r="Y298" s="42">
        <v>2449.546404673873</v>
      </c>
      <c r="Z298" s="5">
        <v>2320.5945145576547</v>
      </c>
      <c r="AA298" s="5">
        <v>13299.707747346169</v>
      </c>
      <c r="AB298" s="5">
        <v>3773.2197714150693</v>
      </c>
      <c r="AC298" s="17">
        <v>21843.068437992762</v>
      </c>
    </row>
    <row r="299" spans="1:29" x14ac:dyDescent="0.2">
      <c r="A299" s="114">
        <v>6</v>
      </c>
      <c r="B299" s="114">
        <v>8</v>
      </c>
      <c r="C299" s="114">
        <v>69</v>
      </c>
      <c r="D299" s="114">
        <v>6</v>
      </c>
      <c r="E299" s="34" t="s">
        <v>57</v>
      </c>
      <c r="F299" s="19">
        <v>1515.3212281603533</v>
      </c>
      <c r="G299" s="35">
        <v>154561.67614428638</v>
      </c>
      <c r="H299" s="43">
        <v>23285.513604607189</v>
      </c>
      <c r="I299" s="43">
        <v>512.56622233003884</v>
      </c>
      <c r="J299" s="43">
        <v>0</v>
      </c>
      <c r="K299" s="35">
        <v>10659.735418184491</v>
      </c>
      <c r="L299" s="35">
        <v>7084.601542270977</v>
      </c>
      <c r="M299" s="35">
        <v>197619.41415983942</v>
      </c>
      <c r="N299" s="32"/>
      <c r="O299" s="32"/>
      <c r="P299" s="34" t="s">
        <v>57</v>
      </c>
      <c r="Q299" s="36">
        <v>19788.647050506672</v>
      </c>
      <c r="R299" s="35">
        <v>27702.803062685238</v>
      </c>
      <c r="S299" s="35">
        <v>27144.411319569354</v>
      </c>
      <c r="T299" s="35">
        <v>5241.9698714497854</v>
      </c>
      <c r="U299" s="44">
        <v>79877.831304211053</v>
      </c>
      <c r="V299" s="32"/>
      <c r="W299" s="32"/>
      <c r="X299" s="34" t="s">
        <v>57</v>
      </c>
      <c r="Y299" s="36">
        <v>810.91815773923918</v>
      </c>
      <c r="Z299" s="35">
        <v>554.28867407913935</v>
      </c>
      <c r="AA299" s="35">
        <v>10959.65262881524</v>
      </c>
      <c r="AB299" s="35">
        <v>2776.4695325336784</v>
      </c>
      <c r="AC299" s="44">
        <v>15101.328993167299</v>
      </c>
    </row>
    <row r="300" spans="1:29" x14ac:dyDescent="0.2">
      <c r="A300" s="114">
        <v>38</v>
      </c>
      <c r="B300" s="114">
        <v>9</v>
      </c>
      <c r="C300" s="114">
        <v>70</v>
      </c>
      <c r="D300" s="114">
        <v>38</v>
      </c>
      <c r="E300" s="34" t="s">
        <v>58</v>
      </c>
      <c r="F300" s="19">
        <v>6670.3491531564314</v>
      </c>
      <c r="G300" s="35">
        <v>60260.327694852363</v>
      </c>
      <c r="H300" s="43">
        <v>2743.4448060501777</v>
      </c>
      <c r="I300" s="43">
        <v>798.42871377816448</v>
      </c>
      <c r="J300" s="43">
        <v>0</v>
      </c>
      <c r="K300" s="35">
        <v>439.14795830890847</v>
      </c>
      <c r="L300" s="35">
        <v>199.00739406167492</v>
      </c>
      <c r="M300" s="35">
        <v>71110.705720207712</v>
      </c>
      <c r="N300" s="32"/>
      <c r="O300" s="32"/>
      <c r="P300" s="34" t="s">
        <v>58</v>
      </c>
      <c r="Q300" s="36">
        <v>14866.66513314795</v>
      </c>
      <c r="R300" s="35">
        <v>7143.9439586498929</v>
      </c>
      <c r="S300" s="35">
        <v>11326.74912887034</v>
      </c>
      <c r="T300" s="35">
        <v>0</v>
      </c>
      <c r="U300" s="44">
        <v>33337.358220668182</v>
      </c>
      <c r="V300" s="32"/>
      <c r="W300" s="32"/>
      <c r="X300" s="34" t="s">
        <v>58</v>
      </c>
      <c r="Y300" s="36">
        <v>1638.6282469346338</v>
      </c>
      <c r="Z300" s="35">
        <v>1766.3058404785154</v>
      </c>
      <c r="AA300" s="35">
        <v>2340.0551185309273</v>
      </c>
      <c r="AB300" s="35">
        <v>996.75023888139049</v>
      </c>
      <c r="AC300" s="44">
        <v>6741.7394448254672</v>
      </c>
    </row>
    <row r="301" spans="1:29" ht="12.6" thickBot="1" x14ac:dyDescent="0.3">
      <c r="A301" s="114">
        <v>72</v>
      </c>
      <c r="B301" s="114">
        <v>72</v>
      </c>
      <c r="C301" s="114">
        <v>71</v>
      </c>
      <c r="D301" s="114">
        <v>72</v>
      </c>
      <c r="E301" s="31"/>
      <c r="F301" s="11"/>
      <c r="G301" s="12"/>
      <c r="H301" s="13"/>
      <c r="I301" s="13"/>
      <c r="J301" s="13"/>
      <c r="K301" s="12"/>
      <c r="L301" s="12"/>
      <c r="M301" s="12"/>
      <c r="N301" s="39"/>
      <c r="O301" s="39"/>
      <c r="P301" s="31"/>
      <c r="Q301" s="51"/>
      <c r="R301" s="52"/>
      <c r="S301" s="52"/>
      <c r="T301" s="52"/>
      <c r="U301" s="49"/>
      <c r="V301" s="39"/>
      <c r="W301" s="39"/>
      <c r="X301" s="31"/>
      <c r="Y301" s="51"/>
      <c r="Z301" s="52"/>
      <c r="AA301" s="52"/>
      <c r="AB301" s="52"/>
      <c r="AC301" s="49"/>
    </row>
    <row r="302" spans="1:29" ht="12.6" thickBot="1" x14ac:dyDescent="0.3">
      <c r="A302" s="153">
        <v>59</v>
      </c>
      <c r="B302" s="153">
        <v>59</v>
      </c>
      <c r="C302" s="114">
        <v>72</v>
      </c>
      <c r="D302" s="153">
        <v>59</v>
      </c>
      <c r="E302" s="53" t="s">
        <v>93</v>
      </c>
      <c r="F302" s="54">
        <v>957252.67585186812</v>
      </c>
      <c r="G302" s="55">
        <v>1897076.4899852863</v>
      </c>
      <c r="H302" s="55">
        <v>177940.42490887185</v>
      </c>
      <c r="I302" s="55">
        <v>28121.532400116048</v>
      </c>
      <c r="J302" s="55">
        <v>10758.451417435064</v>
      </c>
      <c r="K302" s="55">
        <v>1425103.3709850935</v>
      </c>
      <c r="L302" s="55">
        <v>414467.36339307006</v>
      </c>
      <c r="M302" s="55">
        <v>4910720.3089417405</v>
      </c>
      <c r="N302" s="32"/>
      <c r="O302" s="32"/>
      <c r="P302" s="53" t="s">
        <v>93</v>
      </c>
      <c r="Q302" s="54">
        <v>696635.62056103267</v>
      </c>
      <c r="R302" s="55">
        <v>630525.75122875546</v>
      </c>
      <c r="S302" s="55">
        <v>384614.42156258627</v>
      </c>
      <c r="T302" s="55">
        <v>98512.808518667705</v>
      </c>
      <c r="U302" s="57">
        <v>1810288.601871042</v>
      </c>
      <c r="V302" s="32"/>
      <c r="W302" s="32"/>
      <c r="X302" s="53" t="s">
        <v>93</v>
      </c>
      <c r="Y302" s="54">
        <v>62185.847315877276</v>
      </c>
      <c r="Z302" s="55">
        <v>126558.89712353561</v>
      </c>
      <c r="AA302" s="55">
        <v>704539.47495829756</v>
      </c>
      <c r="AB302" s="55">
        <v>74647.126669011137</v>
      </c>
      <c r="AC302" s="57">
        <v>967931.34606672148</v>
      </c>
    </row>
    <row r="303" spans="1:29" x14ac:dyDescent="0.2">
      <c r="E303" s="58" t="s">
        <v>125</v>
      </c>
      <c r="M303" s="59"/>
      <c r="N303" s="39"/>
      <c r="O303" s="39"/>
      <c r="P303" s="58" t="s">
        <v>125</v>
      </c>
      <c r="Q303" s="60"/>
      <c r="U303" s="59"/>
      <c r="V303" s="39"/>
      <c r="W303" s="39"/>
      <c r="X303" s="58" t="s">
        <v>125</v>
      </c>
      <c r="Y303" s="60"/>
    </row>
    <row r="305" spans="1:14" ht="12.6" thickBot="1" x14ac:dyDescent="0.3">
      <c r="E305" s="61" t="s">
        <v>166</v>
      </c>
    </row>
    <row r="306" spans="1:14" ht="13.5" customHeight="1" thickBot="1" x14ac:dyDescent="0.25">
      <c r="D306" s="161"/>
      <c r="E306" s="315" t="s">
        <v>107</v>
      </c>
      <c r="F306" s="317" t="s">
        <v>116</v>
      </c>
      <c r="G306" s="318"/>
      <c r="H306" s="318"/>
      <c r="I306" s="318"/>
      <c r="J306" s="318"/>
      <c r="K306" s="318"/>
      <c r="L306" s="319"/>
    </row>
    <row r="307" spans="1:14" ht="24.75" customHeight="1" thickBot="1" x14ac:dyDescent="0.3">
      <c r="D307" s="162"/>
      <c r="E307" s="316"/>
      <c r="F307" s="320" t="s">
        <v>115</v>
      </c>
      <c r="G307" s="321"/>
      <c r="H307" s="324" t="s">
        <v>114</v>
      </c>
      <c r="I307" s="325"/>
      <c r="J307" s="320" t="s">
        <v>113</v>
      </c>
      <c r="K307" s="321"/>
      <c r="L307" s="322" t="s">
        <v>91</v>
      </c>
      <c r="M307" s="327" t="s">
        <v>267</v>
      </c>
      <c r="N307" s="328"/>
    </row>
    <row r="308" spans="1:14" ht="13.8" thickBot="1" x14ac:dyDescent="0.3">
      <c r="A308" s="18" t="s">
        <v>111</v>
      </c>
      <c r="B308" s="18" t="s">
        <v>110</v>
      </c>
      <c r="C308" s="18" t="s">
        <v>109</v>
      </c>
      <c r="D308" s="162" t="s">
        <v>108</v>
      </c>
      <c r="E308" s="62"/>
      <c r="F308" s="63" t="s">
        <v>112</v>
      </c>
      <c r="G308" s="64" t="s">
        <v>13</v>
      </c>
      <c r="H308" s="65" t="s">
        <v>112</v>
      </c>
      <c r="I308" s="65" t="s">
        <v>13</v>
      </c>
      <c r="J308" s="65" t="s">
        <v>112</v>
      </c>
      <c r="K308" s="65" t="s">
        <v>13</v>
      </c>
      <c r="L308" s="323"/>
      <c r="M308" s="150" t="s">
        <v>268</v>
      </c>
      <c r="N308" s="150" t="s">
        <v>269</v>
      </c>
    </row>
    <row r="309" spans="1:14" ht="12" x14ac:dyDescent="0.25">
      <c r="A309" s="18">
        <v>48</v>
      </c>
      <c r="B309" s="18">
        <v>12</v>
      </c>
      <c r="C309" s="18">
        <v>1</v>
      </c>
      <c r="D309" s="162">
        <v>46</v>
      </c>
      <c r="E309" s="31" t="s">
        <v>106</v>
      </c>
      <c r="F309" s="2">
        <v>70</v>
      </c>
      <c r="G309" s="2">
        <v>5360.5040000000008</v>
      </c>
      <c r="H309" s="2">
        <v>131</v>
      </c>
      <c r="I309" s="2">
        <v>0</v>
      </c>
      <c r="J309" s="2">
        <v>201</v>
      </c>
      <c r="K309" s="2">
        <v>5360.5040000000008</v>
      </c>
      <c r="L309" s="66">
        <v>5561.5040000000008</v>
      </c>
      <c r="M309" s="329">
        <f>IFERROR(100*J309/G385,"-")</f>
        <v>0.65806057023319808</v>
      </c>
      <c r="N309" s="150">
        <f>IFERROR(100*K309/H385,"-")</f>
        <v>90.267111052898841</v>
      </c>
    </row>
    <row r="310" spans="1:14" x14ac:dyDescent="0.2">
      <c r="A310" s="18">
        <v>11</v>
      </c>
      <c r="B310" s="18">
        <v>11</v>
      </c>
      <c r="C310" s="18">
        <v>2</v>
      </c>
      <c r="D310" s="162">
        <v>11</v>
      </c>
      <c r="E310" s="34" t="s">
        <v>14</v>
      </c>
      <c r="F310" s="35">
        <v>70</v>
      </c>
      <c r="G310" s="35">
        <v>5360.5040000000008</v>
      </c>
      <c r="H310" s="35">
        <v>131</v>
      </c>
      <c r="I310" s="35">
        <v>0</v>
      </c>
      <c r="J310" s="35">
        <v>201</v>
      </c>
      <c r="K310" s="35">
        <v>5360.5040000000008</v>
      </c>
      <c r="L310" s="35">
        <v>5561.5040000000008</v>
      </c>
      <c r="M310" s="329">
        <f t="shared" ref="M310:N310" si="0">IFERROR(100*J310/G386,"-")</f>
        <v>0.65806057023319808</v>
      </c>
      <c r="N310" s="150">
        <f t="shared" si="0"/>
        <v>90.267111052898841</v>
      </c>
    </row>
    <row r="311" spans="1:14" ht="12" x14ac:dyDescent="0.25">
      <c r="A311" s="18">
        <v>60</v>
      </c>
      <c r="B311" s="18">
        <v>60</v>
      </c>
      <c r="C311" s="18">
        <v>3</v>
      </c>
      <c r="D311" s="162">
        <v>60</v>
      </c>
      <c r="E311" s="38"/>
      <c r="F311" s="3"/>
      <c r="G311" s="3"/>
      <c r="H311" s="3"/>
      <c r="I311" s="3"/>
      <c r="J311" s="3"/>
      <c r="K311" s="3"/>
      <c r="L311" s="16"/>
      <c r="M311" s="329" t="str">
        <f t="shared" ref="M311:N311" si="1">IFERROR(100*J311/G387,"-")</f>
        <v>-</v>
      </c>
      <c r="N311" s="150" t="str">
        <f t="shared" si="1"/>
        <v>-</v>
      </c>
    </row>
    <row r="312" spans="1:14" ht="12" x14ac:dyDescent="0.25">
      <c r="A312" s="18">
        <v>56</v>
      </c>
      <c r="B312" s="18">
        <v>48</v>
      </c>
      <c r="C312" s="18">
        <v>4</v>
      </c>
      <c r="D312" s="162">
        <v>47</v>
      </c>
      <c r="E312" s="41" t="s">
        <v>105</v>
      </c>
      <c r="F312" s="4">
        <v>0</v>
      </c>
      <c r="G312" s="5">
        <v>14427.635</v>
      </c>
      <c r="H312" s="6">
        <v>0</v>
      </c>
      <c r="I312" s="6">
        <v>686</v>
      </c>
      <c r="J312" s="6">
        <v>0</v>
      </c>
      <c r="K312" s="5">
        <v>15113.635</v>
      </c>
      <c r="L312" s="17">
        <v>15113.635</v>
      </c>
      <c r="M312" s="329">
        <f t="shared" ref="M312:N312" si="2">IFERROR(100*J312/G388,"-")</f>
        <v>0</v>
      </c>
      <c r="N312" s="150">
        <f t="shared" si="2"/>
        <v>93.085796415729945</v>
      </c>
    </row>
    <row r="313" spans="1:14" x14ac:dyDescent="0.2">
      <c r="A313" s="18">
        <v>7</v>
      </c>
      <c r="B313" s="18">
        <v>45</v>
      </c>
      <c r="C313" s="18">
        <v>5</v>
      </c>
      <c r="D313" s="162">
        <v>7</v>
      </c>
      <c r="E313" s="34" t="s">
        <v>15</v>
      </c>
      <c r="F313" s="35">
        <v>0</v>
      </c>
      <c r="G313" s="35">
        <v>7576.5349999999999</v>
      </c>
      <c r="H313" s="35">
        <v>0</v>
      </c>
      <c r="I313" s="35">
        <v>560</v>
      </c>
      <c r="J313" s="35">
        <v>0</v>
      </c>
      <c r="K313" s="35">
        <v>8136.5349999999999</v>
      </c>
      <c r="L313" s="35">
        <v>8136.5349999999999</v>
      </c>
      <c r="M313" s="329">
        <f t="shared" ref="M313:N313" si="3">IFERROR(100*J313/G389,"-")</f>
        <v>0</v>
      </c>
      <c r="N313" s="150">
        <f t="shared" si="3"/>
        <v>90.943971058439615</v>
      </c>
    </row>
    <row r="314" spans="1:14" x14ac:dyDescent="0.2">
      <c r="A314" s="18">
        <v>18</v>
      </c>
      <c r="B314" s="18">
        <v>46</v>
      </c>
      <c r="C314" s="18">
        <v>6</v>
      </c>
      <c r="D314" s="162">
        <v>18</v>
      </c>
      <c r="E314" s="34" t="s">
        <v>16</v>
      </c>
      <c r="F314" s="35">
        <v>0</v>
      </c>
      <c r="G314" s="35">
        <v>3129.85</v>
      </c>
      <c r="H314" s="35">
        <v>0</v>
      </c>
      <c r="I314" s="35">
        <v>0</v>
      </c>
      <c r="J314" s="35">
        <v>0</v>
      </c>
      <c r="K314" s="35">
        <v>3129.85</v>
      </c>
      <c r="L314" s="35">
        <v>3129.85</v>
      </c>
      <c r="M314" s="329">
        <f t="shared" ref="M314:N314" si="4">IFERROR(100*J314/G390,"-")</f>
        <v>0</v>
      </c>
      <c r="N314" s="150">
        <f t="shared" si="4"/>
        <v>95.128068252070264</v>
      </c>
    </row>
    <row r="315" spans="1:14" x14ac:dyDescent="0.2">
      <c r="A315" s="18">
        <v>37</v>
      </c>
      <c r="B315" s="18">
        <v>47</v>
      </c>
      <c r="C315" s="18">
        <v>7</v>
      </c>
      <c r="D315" s="162">
        <v>37</v>
      </c>
      <c r="E315" s="34" t="s">
        <v>17</v>
      </c>
      <c r="F315" s="35">
        <v>0</v>
      </c>
      <c r="G315" s="35">
        <v>3721.25</v>
      </c>
      <c r="H315" s="35">
        <v>0</v>
      </c>
      <c r="I315" s="35">
        <v>126</v>
      </c>
      <c r="J315" s="35">
        <v>0</v>
      </c>
      <c r="K315" s="35">
        <v>3847.25</v>
      </c>
      <c r="L315" s="35">
        <v>3847.25</v>
      </c>
      <c r="M315" s="329">
        <f t="shared" ref="M315:N315" si="5">IFERROR(100*J315/G391,"-")</f>
        <v>0</v>
      </c>
      <c r="N315" s="150">
        <f t="shared" si="5"/>
        <v>96.197063082362149</v>
      </c>
    </row>
    <row r="316" spans="1:14" ht="12" x14ac:dyDescent="0.25">
      <c r="A316" s="18">
        <v>61</v>
      </c>
      <c r="B316" s="18">
        <v>61</v>
      </c>
      <c r="C316" s="18">
        <v>8</v>
      </c>
      <c r="D316" s="162">
        <v>61</v>
      </c>
      <c r="E316" s="38"/>
      <c r="F316" s="7"/>
      <c r="G316" s="35"/>
      <c r="H316" s="43"/>
      <c r="I316" s="43"/>
      <c r="J316" s="3"/>
      <c r="K316" s="3"/>
      <c r="L316" s="45"/>
      <c r="M316" s="329" t="str">
        <f t="shared" ref="M316:N316" si="6">IFERROR(100*J316/G392,"-")</f>
        <v>-</v>
      </c>
      <c r="N316" s="150" t="str">
        <f t="shared" si="6"/>
        <v>-</v>
      </c>
    </row>
    <row r="317" spans="1:14" ht="12" x14ac:dyDescent="0.25">
      <c r="A317" s="18">
        <v>50</v>
      </c>
      <c r="B317" s="18">
        <v>20</v>
      </c>
      <c r="C317" s="18">
        <v>9</v>
      </c>
      <c r="D317" s="162">
        <v>48</v>
      </c>
      <c r="E317" s="41" t="s">
        <v>104</v>
      </c>
      <c r="F317" s="4">
        <v>21.5</v>
      </c>
      <c r="G317" s="5">
        <v>12227.63</v>
      </c>
      <c r="H317" s="6">
        <v>107.5</v>
      </c>
      <c r="I317" s="6">
        <v>1961.5</v>
      </c>
      <c r="J317" s="6">
        <v>129</v>
      </c>
      <c r="K317" s="5">
        <v>14189.13</v>
      </c>
      <c r="L317" s="17">
        <v>14318.13</v>
      </c>
      <c r="M317" s="329">
        <f t="shared" ref="M317:N317" si="7">IFERROR(100*J317/G393,"-")</f>
        <v>0.75846117043627759</v>
      </c>
      <c r="N317" s="150">
        <f t="shared" si="7"/>
        <v>90.520538775886891</v>
      </c>
    </row>
    <row r="318" spans="1:14" x14ac:dyDescent="0.2">
      <c r="A318" s="18">
        <v>1</v>
      </c>
      <c r="B318" s="18">
        <v>17</v>
      </c>
      <c r="C318" s="18">
        <v>10</v>
      </c>
      <c r="D318" s="162">
        <v>1</v>
      </c>
      <c r="E318" s="34" t="s">
        <v>18</v>
      </c>
      <c r="F318" s="35">
        <v>0</v>
      </c>
      <c r="G318" s="35">
        <v>2832.82</v>
      </c>
      <c r="H318" s="35">
        <v>0</v>
      </c>
      <c r="I318" s="35">
        <v>0</v>
      </c>
      <c r="J318" s="35">
        <v>0</v>
      </c>
      <c r="K318" s="35">
        <v>2832.82</v>
      </c>
      <c r="L318" s="35">
        <v>2832.82</v>
      </c>
      <c r="M318" s="329">
        <f t="shared" ref="M318:N318" si="8">IFERROR(100*J318/G394,"-")</f>
        <v>0</v>
      </c>
      <c r="N318" s="150">
        <f t="shared" si="8"/>
        <v>74.07626991970929</v>
      </c>
    </row>
    <row r="319" spans="1:14" x14ac:dyDescent="0.2">
      <c r="A319" s="18">
        <v>17</v>
      </c>
      <c r="B319" s="18">
        <v>18</v>
      </c>
      <c r="C319" s="18">
        <v>11</v>
      </c>
      <c r="D319" s="162">
        <v>17</v>
      </c>
      <c r="E319" s="34" t="s">
        <v>19</v>
      </c>
      <c r="F319" s="35">
        <v>0</v>
      </c>
      <c r="G319" s="35">
        <v>5195.4599999999991</v>
      </c>
      <c r="H319" s="35">
        <v>95</v>
      </c>
      <c r="I319" s="35">
        <v>458.5</v>
      </c>
      <c r="J319" s="35">
        <v>95</v>
      </c>
      <c r="K319" s="35">
        <v>5653.9599999999991</v>
      </c>
      <c r="L319" s="35">
        <v>5748.9599999999991</v>
      </c>
      <c r="M319" s="329">
        <f t="shared" ref="M319:N319" si="9">IFERROR(100*J319/G395,"-")</f>
        <v>1.6949124053185263</v>
      </c>
      <c r="N319" s="150">
        <f t="shared" si="9"/>
        <v>94.684056060148748</v>
      </c>
    </row>
    <row r="320" spans="1:14" x14ac:dyDescent="0.2">
      <c r="A320" s="18">
        <v>23</v>
      </c>
      <c r="B320" s="18">
        <v>19</v>
      </c>
      <c r="C320" s="18">
        <v>12</v>
      </c>
      <c r="D320" s="162">
        <v>23</v>
      </c>
      <c r="E320" s="34" t="s">
        <v>20</v>
      </c>
      <c r="F320" s="35">
        <v>21.5</v>
      </c>
      <c r="G320" s="35">
        <v>4199.3500000000004</v>
      </c>
      <c r="H320" s="35">
        <v>12.5</v>
      </c>
      <c r="I320" s="35">
        <v>1503</v>
      </c>
      <c r="J320" s="35">
        <v>34</v>
      </c>
      <c r="K320" s="35">
        <v>5702.35</v>
      </c>
      <c r="L320" s="35">
        <v>5736.35</v>
      </c>
      <c r="M320" s="329">
        <f t="shared" ref="M320:N320" si="10">IFERROR(100*J320/G396,"-")</f>
        <v>0.4428956694939914</v>
      </c>
      <c r="N320" s="150">
        <f t="shared" si="10"/>
        <v>96.987820643344776</v>
      </c>
    </row>
    <row r="321" spans="1:14" ht="12" x14ac:dyDescent="0.25">
      <c r="A321" s="18">
        <v>62</v>
      </c>
      <c r="B321" s="18">
        <v>62</v>
      </c>
      <c r="C321" s="18">
        <v>13</v>
      </c>
      <c r="D321" s="162">
        <v>62</v>
      </c>
      <c r="E321" s="38"/>
      <c r="F321" s="7"/>
      <c r="G321" s="3"/>
      <c r="H321" s="8"/>
      <c r="I321" s="8"/>
      <c r="J321" s="3"/>
      <c r="K321" s="3"/>
      <c r="L321" s="45"/>
      <c r="M321" s="329" t="str">
        <f t="shared" ref="M321:N321" si="11">IFERROR(100*J321/G397,"-")</f>
        <v>-</v>
      </c>
      <c r="N321" s="150" t="str">
        <f t="shared" si="11"/>
        <v>-</v>
      </c>
    </row>
    <row r="322" spans="1:14" ht="12" x14ac:dyDescent="0.25">
      <c r="A322" s="18">
        <v>51</v>
      </c>
      <c r="B322" s="18">
        <v>25</v>
      </c>
      <c r="C322" s="18">
        <v>14</v>
      </c>
      <c r="D322" s="162">
        <v>49</v>
      </c>
      <c r="E322" s="31" t="s">
        <v>103</v>
      </c>
      <c r="F322" s="9">
        <v>179.9</v>
      </c>
      <c r="G322" s="2">
        <v>17797.16</v>
      </c>
      <c r="H322" s="10">
        <v>0</v>
      </c>
      <c r="I322" s="10">
        <v>340</v>
      </c>
      <c r="J322" s="2">
        <v>179.9</v>
      </c>
      <c r="K322" s="2">
        <v>18137.16</v>
      </c>
      <c r="L322" s="47">
        <v>18317.060000000001</v>
      </c>
      <c r="M322" s="329">
        <f t="shared" ref="M322:N322" si="12">IFERROR(100*J322/G398,"-")</f>
        <v>0.12420749315407727</v>
      </c>
      <c r="N322" s="150">
        <f t="shared" si="12"/>
        <v>67.656128312358817</v>
      </c>
    </row>
    <row r="323" spans="1:14" x14ac:dyDescent="0.2">
      <c r="A323" s="18">
        <v>5</v>
      </c>
      <c r="B323" s="18">
        <v>21</v>
      </c>
      <c r="C323" s="18">
        <v>15</v>
      </c>
      <c r="D323" s="162">
        <v>5</v>
      </c>
      <c r="E323" s="34" t="s">
        <v>21</v>
      </c>
      <c r="F323" s="35">
        <v>40</v>
      </c>
      <c r="G323" s="35">
        <v>8184.9250000000002</v>
      </c>
      <c r="H323" s="35">
        <v>0</v>
      </c>
      <c r="I323" s="35">
        <v>160</v>
      </c>
      <c r="J323" s="35">
        <v>40</v>
      </c>
      <c r="K323" s="35">
        <v>8344.9249999999993</v>
      </c>
      <c r="L323" s="35">
        <v>8384.9249999999993</v>
      </c>
      <c r="M323" s="329">
        <f t="shared" ref="M323:N323" si="13">IFERROR(100*J323/G399,"-")</f>
        <v>0.47513336738408352</v>
      </c>
      <c r="N323" s="150">
        <f t="shared" si="13"/>
        <v>94.129512443282252</v>
      </c>
    </row>
    <row r="324" spans="1:14" x14ac:dyDescent="0.2">
      <c r="A324" s="18">
        <v>22</v>
      </c>
      <c r="B324" s="18">
        <v>22</v>
      </c>
      <c r="C324" s="18">
        <v>16</v>
      </c>
      <c r="D324" s="162">
        <v>22</v>
      </c>
      <c r="E324" s="34" t="s">
        <v>22</v>
      </c>
      <c r="F324" s="35">
        <v>51</v>
      </c>
      <c r="G324" s="35">
        <v>3098.7849999999999</v>
      </c>
      <c r="H324" s="35">
        <v>0</v>
      </c>
      <c r="I324" s="35">
        <v>0</v>
      </c>
      <c r="J324" s="35">
        <v>51</v>
      </c>
      <c r="K324" s="35">
        <v>3098.7849999999999</v>
      </c>
      <c r="L324" s="35">
        <v>3149.7849999999999</v>
      </c>
      <c r="M324" s="329">
        <f t="shared" ref="M324:N324" si="14">IFERROR(100*J324/G400,"-")</f>
        <v>0.35273902006054703</v>
      </c>
      <c r="N324" s="150">
        <f t="shared" si="14"/>
        <v>50.293636607302332</v>
      </c>
    </row>
    <row r="325" spans="1:14" x14ac:dyDescent="0.2">
      <c r="A325" s="18">
        <v>25</v>
      </c>
      <c r="B325" s="18">
        <v>23</v>
      </c>
      <c r="C325" s="18">
        <v>17</v>
      </c>
      <c r="D325" s="162">
        <v>25</v>
      </c>
      <c r="E325" s="34" t="s">
        <v>23</v>
      </c>
      <c r="F325" s="35">
        <v>0</v>
      </c>
      <c r="G325" s="35">
        <v>4663.7</v>
      </c>
      <c r="H325" s="35">
        <v>0</v>
      </c>
      <c r="I325" s="35">
        <v>180</v>
      </c>
      <c r="J325" s="35">
        <v>0</v>
      </c>
      <c r="K325" s="35">
        <v>4843.7</v>
      </c>
      <c r="L325" s="35">
        <v>4843.7</v>
      </c>
      <c r="M325" s="329">
        <f t="shared" ref="M325:N325" si="15">IFERROR(100*J325/G401,"-")</f>
        <v>0</v>
      </c>
      <c r="N325" s="150">
        <f t="shared" si="15"/>
        <v>51.626146640754065</v>
      </c>
    </row>
    <row r="326" spans="1:14" x14ac:dyDescent="0.2">
      <c r="A326" s="18">
        <v>44</v>
      </c>
      <c r="B326" s="18">
        <v>24</v>
      </c>
      <c r="C326" s="18">
        <v>18</v>
      </c>
      <c r="D326" s="162">
        <v>44</v>
      </c>
      <c r="E326" s="34" t="s">
        <v>24</v>
      </c>
      <c r="F326" s="35">
        <v>88.9</v>
      </c>
      <c r="G326" s="35">
        <v>1849.75</v>
      </c>
      <c r="H326" s="35">
        <v>0</v>
      </c>
      <c r="I326" s="35">
        <v>0</v>
      </c>
      <c r="J326" s="35">
        <v>88.9</v>
      </c>
      <c r="K326" s="35">
        <v>1849.75</v>
      </c>
      <c r="L326" s="35">
        <v>1938.65</v>
      </c>
      <c r="M326" s="329">
        <f t="shared" ref="M326:N326" si="16">IFERROR(100*J326/G402,"-")</f>
        <v>0.22156262561964679</v>
      </c>
      <c r="N326" s="150">
        <f t="shared" si="16"/>
        <v>77.109947757931465</v>
      </c>
    </row>
    <row r="327" spans="1:14" ht="12" x14ac:dyDescent="0.25">
      <c r="A327" s="18">
        <v>63</v>
      </c>
      <c r="B327" s="18">
        <v>63</v>
      </c>
      <c r="C327" s="18">
        <v>19</v>
      </c>
      <c r="D327" s="162">
        <v>63</v>
      </c>
      <c r="E327" s="31"/>
      <c r="F327" s="11"/>
      <c r="G327" s="12"/>
      <c r="H327" s="13"/>
      <c r="I327" s="13"/>
      <c r="J327" s="12"/>
      <c r="K327" s="12"/>
      <c r="L327" s="49"/>
      <c r="M327" s="329" t="str">
        <f t="shared" ref="M327:N327" si="17">IFERROR(100*J327/G403,"-")</f>
        <v>-</v>
      </c>
      <c r="N327" s="150" t="str">
        <f t="shared" si="17"/>
        <v>-</v>
      </c>
    </row>
    <row r="328" spans="1:14" ht="12" x14ac:dyDescent="0.25">
      <c r="A328" s="18">
        <v>52</v>
      </c>
      <c r="B328" s="18">
        <v>29</v>
      </c>
      <c r="C328" s="18">
        <v>20</v>
      </c>
      <c r="D328" s="162">
        <v>50</v>
      </c>
      <c r="E328" s="41" t="s">
        <v>102</v>
      </c>
      <c r="F328" s="4">
        <v>7.5</v>
      </c>
      <c r="G328" s="5">
        <v>9792.891599999999</v>
      </c>
      <c r="H328" s="6">
        <v>0</v>
      </c>
      <c r="I328" s="6">
        <v>0</v>
      </c>
      <c r="J328" s="6">
        <v>7.5</v>
      </c>
      <c r="K328" s="5">
        <v>9792.891599999999</v>
      </c>
      <c r="L328" s="17">
        <v>9800.391599999999</v>
      </c>
      <c r="M328" s="329">
        <f t="shared" ref="M328:N328" si="18">IFERROR(100*J328/G404,"-")</f>
        <v>6.1906295828550745E-3</v>
      </c>
      <c r="N328" s="150">
        <f t="shared" si="18"/>
        <v>33.511996017589134</v>
      </c>
    </row>
    <row r="329" spans="1:14" x14ac:dyDescent="0.2">
      <c r="A329" s="18">
        <v>2</v>
      </c>
      <c r="B329" s="18">
        <v>26</v>
      </c>
      <c r="C329" s="18">
        <v>21</v>
      </c>
      <c r="D329" s="162">
        <v>2</v>
      </c>
      <c r="E329" s="34" t="s">
        <v>25</v>
      </c>
      <c r="F329" s="35">
        <v>0</v>
      </c>
      <c r="G329" s="35">
        <v>1455.9749999999999</v>
      </c>
      <c r="H329" s="35">
        <v>0</v>
      </c>
      <c r="I329" s="35">
        <v>0</v>
      </c>
      <c r="J329" s="35">
        <v>0</v>
      </c>
      <c r="K329" s="35">
        <v>1455.9749999999999</v>
      </c>
      <c r="L329" s="35">
        <v>1455.9749999999999</v>
      </c>
      <c r="M329" s="329">
        <f t="shared" ref="M329:N329" si="19">IFERROR(100*J329/G405,"-")</f>
        <v>0</v>
      </c>
      <c r="N329" s="150">
        <f t="shared" si="19"/>
        <v>92.289845451509251</v>
      </c>
    </row>
    <row r="330" spans="1:14" x14ac:dyDescent="0.2">
      <c r="A330" s="18">
        <v>16</v>
      </c>
      <c r="B330" s="18">
        <v>27</v>
      </c>
      <c r="C330" s="18">
        <v>22</v>
      </c>
      <c r="D330" s="162">
        <v>16</v>
      </c>
      <c r="E330" s="34" t="s">
        <v>26</v>
      </c>
      <c r="F330" s="35">
        <v>0</v>
      </c>
      <c r="G330" s="35">
        <v>3449.9422000000004</v>
      </c>
      <c r="H330" s="35">
        <v>0</v>
      </c>
      <c r="I330" s="35">
        <v>0</v>
      </c>
      <c r="J330" s="35">
        <v>0</v>
      </c>
      <c r="K330" s="35">
        <v>3449.9422000000004</v>
      </c>
      <c r="L330" s="35">
        <v>3449.9422000000004</v>
      </c>
      <c r="M330" s="329">
        <f t="shared" ref="M330:N330" si="20">IFERROR(100*J330/G406,"-")</f>
        <v>0</v>
      </c>
      <c r="N330" s="150">
        <f t="shared" si="20"/>
        <v>25.840484185683327</v>
      </c>
    </row>
    <row r="331" spans="1:14" x14ac:dyDescent="0.2">
      <c r="A331" s="18">
        <v>30</v>
      </c>
      <c r="B331" s="18">
        <v>28</v>
      </c>
      <c r="C331" s="18">
        <v>23</v>
      </c>
      <c r="D331" s="162">
        <v>30</v>
      </c>
      <c r="E331" s="34" t="s">
        <v>27</v>
      </c>
      <c r="F331" s="35">
        <v>7.5</v>
      </c>
      <c r="G331" s="35">
        <v>4886.9744000000001</v>
      </c>
      <c r="H331" s="35">
        <v>0</v>
      </c>
      <c r="I331" s="35">
        <v>0</v>
      </c>
      <c r="J331" s="35">
        <v>7.5</v>
      </c>
      <c r="K331" s="35">
        <v>4886.9744000000001</v>
      </c>
      <c r="L331" s="35">
        <v>4894.4744000000001</v>
      </c>
      <c r="M331" s="329">
        <f t="shared" ref="M331:N331" si="21">IFERROR(100*J331/G407,"-")</f>
        <v>1.8868011099787061E-2</v>
      </c>
      <c r="N331" s="150">
        <f t="shared" si="21"/>
        <v>34.190145265922588</v>
      </c>
    </row>
    <row r="332" spans="1:14" ht="12" x14ac:dyDescent="0.25">
      <c r="A332" s="18">
        <v>64</v>
      </c>
      <c r="B332" s="18">
        <v>64</v>
      </c>
      <c r="C332" s="18">
        <v>24</v>
      </c>
      <c r="D332" s="162">
        <v>64</v>
      </c>
      <c r="E332" s="38"/>
      <c r="F332" s="7"/>
      <c r="G332" s="3"/>
      <c r="H332" s="8"/>
      <c r="I332" s="8"/>
      <c r="J332" s="3"/>
      <c r="K332" s="3"/>
      <c r="L332" s="45"/>
      <c r="M332" s="329" t="str">
        <f t="shared" ref="M332:N332" si="22">IFERROR(100*J332/G408,"-")</f>
        <v>-</v>
      </c>
      <c r="N332" s="150" t="str">
        <f t="shared" si="22"/>
        <v>-</v>
      </c>
    </row>
    <row r="333" spans="1:14" ht="12" x14ac:dyDescent="0.25">
      <c r="A333" s="18">
        <v>57</v>
      </c>
      <c r="B333" s="18">
        <v>53</v>
      </c>
      <c r="C333" s="18">
        <v>25</v>
      </c>
      <c r="D333" s="162">
        <v>51</v>
      </c>
      <c r="E333" s="41" t="s">
        <v>101</v>
      </c>
      <c r="F333" s="4">
        <v>0</v>
      </c>
      <c r="G333" s="5">
        <v>1674.2750000000001</v>
      </c>
      <c r="H333" s="6">
        <v>0</v>
      </c>
      <c r="I333" s="6">
        <v>70</v>
      </c>
      <c r="J333" s="2">
        <v>0</v>
      </c>
      <c r="K333" s="2">
        <v>1744.2750000000001</v>
      </c>
      <c r="L333" s="47">
        <v>1744.2750000000001</v>
      </c>
      <c r="M333" s="329">
        <f t="shared" ref="M333:N333" si="23">IFERROR(100*J333/G409,"-")</f>
        <v>0</v>
      </c>
      <c r="N333" s="150">
        <f t="shared" si="23"/>
        <v>100</v>
      </c>
    </row>
    <row r="334" spans="1:14" x14ac:dyDescent="0.2">
      <c r="A334" s="18">
        <v>19</v>
      </c>
      <c r="B334" s="18">
        <v>49</v>
      </c>
      <c r="C334" s="18">
        <v>26</v>
      </c>
      <c r="D334" s="162">
        <v>19</v>
      </c>
      <c r="E334" s="34" t="s">
        <v>28</v>
      </c>
      <c r="F334" s="35">
        <v>0</v>
      </c>
      <c r="G334" s="35">
        <v>23.34</v>
      </c>
      <c r="H334" s="35">
        <v>0</v>
      </c>
      <c r="I334" s="35">
        <v>0</v>
      </c>
      <c r="J334" s="35">
        <v>0</v>
      </c>
      <c r="K334" s="35">
        <v>23.34</v>
      </c>
      <c r="L334" s="35">
        <v>23.34</v>
      </c>
      <c r="M334" s="329">
        <f t="shared" ref="M334:N334" si="24">IFERROR(100*J334/G410,"-")</f>
        <v>0</v>
      </c>
      <c r="N334" s="150">
        <f t="shared" si="24"/>
        <v>100</v>
      </c>
    </row>
    <row r="335" spans="1:14" x14ac:dyDescent="0.2">
      <c r="A335" s="18">
        <v>24</v>
      </c>
      <c r="B335" s="18">
        <v>50</v>
      </c>
      <c r="C335" s="18">
        <v>27</v>
      </c>
      <c r="D335" s="162">
        <v>24</v>
      </c>
      <c r="E335" s="34" t="s">
        <v>29</v>
      </c>
      <c r="F335" s="35">
        <v>0</v>
      </c>
      <c r="G335" s="35">
        <v>553.375</v>
      </c>
      <c r="H335" s="35">
        <v>0</v>
      </c>
      <c r="I335" s="35">
        <v>0</v>
      </c>
      <c r="J335" s="35">
        <v>0</v>
      </c>
      <c r="K335" s="35">
        <v>553.375</v>
      </c>
      <c r="L335" s="35">
        <v>553.375</v>
      </c>
      <c r="M335" s="329">
        <f t="shared" ref="M335:N335" si="25">IFERROR(100*J335/G411,"-")</f>
        <v>0</v>
      </c>
      <c r="N335" s="150">
        <f t="shared" si="25"/>
        <v>100</v>
      </c>
    </row>
    <row r="336" spans="1:14" x14ac:dyDescent="0.2">
      <c r="A336" s="18">
        <v>26</v>
      </c>
      <c r="B336" s="18">
        <v>51</v>
      </c>
      <c r="C336" s="18">
        <v>28</v>
      </c>
      <c r="D336" s="162">
        <v>26</v>
      </c>
      <c r="E336" s="34" t="s">
        <v>30</v>
      </c>
      <c r="F336" s="35">
        <v>0</v>
      </c>
      <c r="G336" s="35">
        <v>287.8</v>
      </c>
      <c r="H336" s="35">
        <v>0</v>
      </c>
      <c r="I336" s="35">
        <v>0</v>
      </c>
      <c r="J336" s="35">
        <v>0</v>
      </c>
      <c r="K336" s="35">
        <v>287.8</v>
      </c>
      <c r="L336" s="35">
        <v>287.8</v>
      </c>
      <c r="M336" s="329">
        <f t="shared" ref="M336:N336" si="26">IFERROR(100*J336/G412,"-")</f>
        <v>0</v>
      </c>
      <c r="N336" s="150">
        <f t="shared" si="26"/>
        <v>100</v>
      </c>
    </row>
    <row r="337" spans="1:14" x14ac:dyDescent="0.2">
      <c r="A337" s="18">
        <v>43</v>
      </c>
      <c r="B337" s="18">
        <v>52</v>
      </c>
      <c r="C337" s="18">
        <v>29</v>
      </c>
      <c r="D337" s="162">
        <v>43</v>
      </c>
      <c r="E337" s="34" t="s">
        <v>31</v>
      </c>
      <c r="F337" s="35">
        <v>0</v>
      </c>
      <c r="G337" s="35">
        <v>809.76</v>
      </c>
      <c r="H337" s="35">
        <v>0</v>
      </c>
      <c r="I337" s="35">
        <v>70</v>
      </c>
      <c r="J337" s="35">
        <v>0</v>
      </c>
      <c r="K337" s="35">
        <v>879.76</v>
      </c>
      <c r="L337" s="35">
        <v>879.76</v>
      </c>
      <c r="M337" s="329">
        <f t="shared" ref="M337:N337" si="27">IFERROR(100*J337/G413,"-")</f>
        <v>0</v>
      </c>
      <c r="N337" s="150">
        <f t="shared" si="27"/>
        <v>100</v>
      </c>
    </row>
    <row r="338" spans="1:14" ht="12" x14ac:dyDescent="0.25">
      <c r="A338" s="18">
        <v>65</v>
      </c>
      <c r="B338" s="18">
        <v>65</v>
      </c>
      <c r="C338" s="18">
        <v>30</v>
      </c>
      <c r="D338" s="162">
        <v>65</v>
      </c>
      <c r="E338" s="31"/>
      <c r="F338" s="11"/>
      <c r="G338" s="13"/>
      <c r="H338" s="13"/>
      <c r="I338" s="13"/>
      <c r="J338" s="12"/>
      <c r="K338" s="12"/>
      <c r="L338" s="49"/>
      <c r="M338" s="329" t="str">
        <f t="shared" ref="M338:N338" si="28">IFERROR(100*J338/G414,"-")</f>
        <v>-</v>
      </c>
      <c r="N338" s="150" t="str">
        <f t="shared" si="28"/>
        <v>-</v>
      </c>
    </row>
    <row r="339" spans="1:14" ht="12" x14ac:dyDescent="0.25">
      <c r="A339" s="18">
        <v>46</v>
      </c>
      <c r="B339" s="18">
        <v>7</v>
      </c>
      <c r="C339" s="18">
        <v>31</v>
      </c>
      <c r="D339" s="162">
        <v>52</v>
      </c>
      <c r="E339" s="41" t="s">
        <v>100</v>
      </c>
      <c r="F339" s="4">
        <v>12758</v>
      </c>
      <c r="G339" s="5">
        <v>30472.690000000002</v>
      </c>
      <c r="H339" s="6">
        <v>540</v>
      </c>
      <c r="I339" s="6">
        <v>4066</v>
      </c>
      <c r="J339" s="5">
        <v>13298</v>
      </c>
      <c r="K339" s="5">
        <v>34538.69</v>
      </c>
      <c r="L339" s="17">
        <v>47836.69</v>
      </c>
      <c r="M339" s="329">
        <f t="shared" ref="M339:N339" si="29">IFERROR(100*J339/G415,"-")</f>
        <v>4.7439976851155023</v>
      </c>
      <c r="N339" s="150">
        <f t="shared" si="29"/>
        <v>52.965041881921891</v>
      </c>
    </row>
    <row r="340" spans="1:14" x14ac:dyDescent="0.2">
      <c r="A340" s="18">
        <v>13</v>
      </c>
      <c r="B340" s="18">
        <v>1</v>
      </c>
      <c r="C340" s="18">
        <v>32</v>
      </c>
      <c r="D340" s="162">
        <v>13</v>
      </c>
      <c r="E340" s="34" t="s">
        <v>32</v>
      </c>
      <c r="F340" s="35">
        <v>93</v>
      </c>
      <c r="G340" s="35">
        <v>1021</v>
      </c>
      <c r="H340" s="35">
        <v>0</v>
      </c>
      <c r="I340" s="35">
        <v>0</v>
      </c>
      <c r="J340" s="35">
        <v>93</v>
      </c>
      <c r="K340" s="35">
        <v>1021</v>
      </c>
      <c r="L340" s="35">
        <v>1114</v>
      </c>
      <c r="M340" s="329">
        <f t="shared" ref="M340:N340" si="30">IFERROR(100*J340/G416,"-")</f>
        <v>0.78691841503002302</v>
      </c>
      <c r="N340" s="150">
        <f t="shared" si="30"/>
        <v>35.557912568142939</v>
      </c>
    </row>
    <row r="341" spans="1:14" x14ac:dyDescent="0.2">
      <c r="A341" s="18">
        <v>15</v>
      </c>
      <c r="B341" s="18">
        <v>2</v>
      </c>
      <c r="C341" s="18">
        <v>33</v>
      </c>
      <c r="D341" s="162">
        <v>15</v>
      </c>
      <c r="E341" s="34" t="s">
        <v>33</v>
      </c>
      <c r="F341" s="35">
        <v>0</v>
      </c>
      <c r="G341" s="35">
        <v>4083.44</v>
      </c>
      <c r="H341" s="35">
        <v>0</v>
      </c>
      <c r="I341" s="35">
        <v>0</v>
      </c>
      <c r="J341" s="35">
        <v>0</v>
      </c>
      <c r="K341" s="35">
        <v>4083.44</v>
      </c>
      <c r="L341" s="35">
        <v>4083.44</v>
      </c>
      <c r="M341" s="329">
        <f t="shared" ref="M341:N341" si="31">IFERROR(100*J341/G417,"-")</f>
        <v>0</v>
      </c>
      <c r="N341" s="150">
        <f t="shared" si="31"/>
        <v>32.04069533120267</v>
      </c>
    </row>
    <row r="342" spans="1:14" x14ac:dyDescent="0.2">
      <c r="A342" s="18">
        <v>27</v>
      </c>
      <c r="B342" s="18">
        <v>3</v>
      </c>
      <c r="C342" s="18">
        <v>34</v>
      </c>
      <c r="D342" s="162">
        <v>27</v>
      </c>
      <c r="E342" s="34" t="s">
        <v>34</v>
      </c>
      <c r="F342" s="35">
        <v>12665</v>
      </c>
      <c r="G342" s="35">
        <v>11366.75</v>
      </c>
      <c r="H342" s="35">
        <v>540</v>
      </c>
      <c r="I342" s="35">
        <v>4066</v>
      </c>
      <c r="J342" s="35">
        <v>13205</v>
      </c>
      <c r="K342" s="35">
        <v>15432.75</v>
      </c>
      <c r="L342" s="35">
        <v>28637.75</v>
      </c>
      <c r="M342" s="329">
        <f t="shared" ref="M342:N342" si="32">IFERROR(100*J342/G418,"-")</f>
        <v>44.555565521585663</v>
      </c>
      <c r="N342" s="150">
        <f t="shared" si="32"/>
        <v>75.00811029631376</v>
      </c>
    </row>
    <row r="343" spans="1:14" x14ac:dyDescent="0.2">
      <c r="A343" s="18">
        <v>31</v>
      </c>
      <c r="B343" s="18">
        <v>4</v>
      </c>
      <c r="C343" s="18">
        <v>35</v>
      </c>
      <c r="D343" s="162">
        <v>31</v>
      </c>
      <c r="E343" s="34" t="s">
        <v>35</v>
      </c>
      <c r="F343" s="35">
        <v>0</v>
      </c>
      <c r="G343" s="35">
        <v>3480.75</v>
      </c>
      <c r="H343" s="35">
        <v>0</v>
      </c>
      <c r="I343" s="35">
        <v>0</v>
      </c>
      <c r="J343" s="35">
        <v>0</v>
      </c>
      <c r="K343" s="35">
        <v>3480.75</v>
      </c>
      <c r="L343" s="35">
        <v>3480.75</v>
      </c>
      <c r="M343" s="329">
        <f t="shared" ref="M343:N343" si="33">IFERROR(100*J343/G419,"-")</f>
        <v>0</v>
      </c>
      <c r="N343" s="150">
        <f t="shared" si="33"/>
        <v>56.632482964539179</v>
      </c>
    </row>
    <row r="344" spans="1:14" x14ac:dyDescent="0.2">
      <c r="A344" s="18">
        <v>32</v>
      </c>
      <c r="B344" s="18">
        <v>5</v>
      </c>
      <c r="C344" s="18">
        <v>36</v>
      </c>
      <c r="D344" s="162">
        <v>32</v>
      </c>
      <c r="E344" s="34" t="s">
        <v>36</v>
      </c>
      <c r="F344" s="35">
        <v>0</v>
      </c>
      <c r="G344" s="35">
        <v>4066.5</v>
      </c>
      <c r="H344" s="35">
        <v>0</v>
      </c>
      <c r="I344" s="35">
        <v>0</v>
      </c>
      <c r="J344" s="35">
        <v>0</v>
      </c>
      <c r="K344" s="35">
        <v>4066.5</v>
      </c>
      <c r="L344" s="35">
        <v>4066.5</v>
      </c>
      <c r="M344" s="329">
        <f t="shared" ref="M344:N344" si="34">IFERROR(100*J344/G420,"-")</f>
        <v>0</v>
      </c>
      <c r="N344" s="150">
        <f t="shared" si="34"/>
        <v>26.541646752414778</v>
      </c>
    </row>
    <row r="345" spans="1:14" x14ac:dyDescent="0.2">
      <c r="A345" s="18">
        <v>40</v>
      </c>
      <c r="B345" s="18">
        <v>6</v>
      </c>
      <c r="C345" s="18">
        <v>37</v>
      </c>
      <c r="D345" s="162">
        <v>40</v>
      </c>
      <c r="E345" s="34" t="s">
        <v>37</v>
      </c>
      <c r="F345" s="35">
        <v>0</v>
      </c>
      <c r="G345" s="35">
        <v>6454.25</v>
      </c>
      <c r="H345" s="35">
        <v>0</v>
      </c>
      <c r="I345" s="35">
        <v>0</v>
      </c>
      <c r="J345" s="35">
        <v>0</v>
      </c>
      <c r="K345" s="35">
        <v>6454.25</v>
      </c>
      <c r="L345" s="35">
        <v>6454.25</v>
      </c>
      <c r="M345" s="329">
        <f t="shared" ref="M345:N345" si="35">IFERROR(100*J345/G421,"-")</f>
        <v>0</v>
      </c>
      <c r="N345" s="150">
        <f t="shared" si="35"/>
        <v>85.461290380125888</v>
      </c>
    </row>
    <row r="346" spans="1:14" ht="12" x14ac:dyDescent="0.25">
      <c r="A346" s="18">
        <v>66</v>
      </c>
      <c r="B346" s="18">
        <v>66</v>
      </c>
      <c r="C346" s="18">
        <v>38</v>
      </c>
      <c r="D346" s="162">
        <v>66</v>
      </c>
      <c r="E346" s="38"/>
      <c r="F346" s="7"/>
      <c r="G346" s="3"/>
      <c r="H346" s="8"/>
      <c r="I346" s="8"/>
      <c r="J346" s="3"/>
      <c r="K346" s="3"/>
      <c r="L346" s="45"/>
      <c r="M346" s="329" t="str">
        <f t="shared" ref="M346:N346" si="36">IFERROR(100*J346/G422,"-")</f>
        <v>-</v>
      </c>
      <c r="N346" s="150" t="str">
        <f t="shared" si="36"/>
        <v>-</v>
      </c>
    </row>
    <row r="347" spans="1:14" ht="12" x14ac:dyDescent="0.25">
      <c r="A347" s="18">
        <v>53</v>
      </c>
      <c r="B347" s="18">
        <v>35</v>
      </c>
      <c r="C347" s="18">
        <v>39</v>
      </c>
      <c r="D347" s="162">
        <v>53</v>
      </c>
      <c r="E347" s="41" t="s">
        <v>99</v>
      </c>
      <c r="F347" s="4">
        <v>26.4</v>
      </c>
      <c r="G347" s="5">
        <v>21315.210999999999</v>
      </c>
      <c r="H347" s="6">
        <v>5.3</v>
      </c>
      <c r="I347" s="6">
        <v>1278.5999999999999</v>
      </c>
      <c r="J347" s="5">
        <v>31.7</v>
      </c>
      <c r="K347" s="5">
        <v>22593.811000000002</v>
      </c>
      <c r="L347" s="17">
        <v>22625.511000000002</v>
      </c>
      <c r="M347" s="329">
        <f t="shared" ref="M347:N347" si="37">IFERROR(100*J347/G423,"-")</f>
        <v>3.6488674871468035E-2</v>
      </c>
      <c r="N347" s="150">
        <f t="shared" si="37"/>
        <v>33.309926662415158</v>
      </c>
    </row>
    <row r="348" spans="1:14" x14ac:dyDescent="0.2">
      <c r="A348" s="18">
        <v>8</v>
      </c>
      <c r="B348" s="18">
        <v>30</v>
      </c>
      <c r="C348" s="18">
        <v>40</v>
      </c>
      <c r="D348" s="162">
        <v>8</v>
      </c>
      <c r="E348" s="34" t="s">
        <v>38</v>
      </c>
      <c r="F348" s="35">
        <v>0</v>
      </c>
      <c r="G348" s="35">
        <v>6554.93</v>
      </c>
      <c r="H348" s="35">
        <v>0</v>
      </c>
      <c r="I348" s="35">
        <v>1027</v>
      </c>
      <c r="J348" s="35">
        <v>0</v>
      </c>
      <c r="K348" s="35">
        <v>7581.93</v>
      </c>
      <c r="L348" s="35">
        <v>7581.93</v>
      </c>
      <c r="M348" s="329">
        <f t="shared" ref="M348:N348" si="38">IFERROR(100*J348/G424,"-")</f>
        <v>0</v>
      </c>
      <c r="N348" s="150">
        <f t="shared" si="38"/>
        <v>98.993546209528134</v>
      </c>
    </row>
    <row r="349" spans="1:14" x14ac:dyDescent="0.2">
      <c r="A349" s="18">
        <v>9</v>
      </c>
      <c r="B349" s="18">
        <v>31</v>
      </c>
      <c r="C349" s="18">
        <v>41</v>
      </c>
      <c r="D349" s="162">
        <v>9</v>
      </c>
      <c r="E349" s="34" t="s">
        <v>39</v>
      </c>
      <c r="F349" s="35">
        <v>0</v>
      </c>
      <c r="G349" s="35">
        <v>5042.4900000000007</v>
      </c>
      <c r="H349" s="35">
        <v>0</v>
      </c>
      <c r="I349" s="35">
        <v>130</v>
      </c>
      <c r="J349" s="35">
        <v>0</v>
      </c>
      <c r="K349" s="35">
        <v>5172.4900000000007</v>
      </c>
      <c r="L349" s="35">
        <v>5172.4900000000007</v>
      </c>
      <c r="M349" s="329">
        <f t="shared" ref="M349:N349" si="39">IFERROR(100*J349/G425,"-")</f>
        <v>0</v>
      </c>
      <c r="N349" s="150">
        <f t="shared" si="39"/>
        <v>89.849198504618357</v>
      </c>
    </row>
    <row r="350" spans="1:14" x14ac:dyDescent="0.2">
      <c r="A350" s="18">
        <v>28</v>
      </c>
      <c r="B350" s="18">
        <v>32</v>
      </c>
      <c r="C350" s="18">
        <v>42</v>
      </c>
      <c r="D350" s="162">
        <v>28</v>
      </c>
      <c r="E350" s="34" t="s">
        <v>40</v>
      </c>
      <c r="F350" s="35">
        <v>26.4</v>
      </c>
      <c r="G350" s="35">
        <v>5827.7559999999994</v>
      </c>
      <c r="H350" s="35">
        <v>5.3</v>
      </c>
      <c r="I350" s="35">
        <v>121.6</v>
      </c>
      <c r="J350" s="35">
        <v>31.7</v>
      </c>
      <c r="K350" s="35">
        <v>5949.3559999999998</v>
      </c>
      <c r="L350" s="35">
        <v>5981.0559999999996</v>
      </c>
      <c r="M350" s="329">
        <f t="shared" ref="M350:N350" si="40">IFERROR(100*J350/G426,"-")</f>
        <v>7.9203462503159544E-2</v>
      </c>
      <c r="N350" s="150">
        <f t="shared" si="40"/>
        <v>13.750557313610386</v>
      </c>
    </row>
    <row r="351" spans="1:14" x14ac:dyDescent="0.2">
      <c r="A351" s="18">
        <v>34</v>
      </c>
      <c r="B351" s="18">
        <v>33</v>
      </c>
      <c r="C351" s="18">
        <v>43</v>
      </c>
      <c r="D351" s="162">
        <v>34</v>
      </c>
      <c r="E351" s="34" t="s">
        <v>41</v>
      </c>
      <c r="F351" s="35">
        <v>0</v>
      </c>
      <c r="G351" s="35">
        <v>746.93499999999995</v>
      </c>
      <c r="H351" s="35">
        <v>0</v>
      </c>
      <c r="I351" s="35">
        <v>0</v>
      </c>
      <c r="J351" s="35">
        <v>0</v>
      </c>
      <c r="K351" s="35">
        <v>746.93499999999995</v>
      </c>
      <c r="L351" s="35">
        <v>746.93499999999995</v>
      </c>
      <c r="M351" s="329">
        <f t="shared" ref="M351:N351" si="41">IFERROR(100*J351/G427,"-")</f>
        <v>0</v>
      </c>
      <c r="N351" s="150">
        <f t="shared" si="41"/>
        <v>99.169395344438684</v>
      </c>
    </row>
    <row r="352" spans="1:14" x14ac:dyDescent="0.2">
      <c r="A352" s="18">
        <v>35</v>
      </c>
      <c r="B352" s="18">
        <v>34</v>
      </c>
      <c r="C352" s="18">
        <v>44</v>
      </c>
      <c r="D352" s="162">
        <v>35</v>
      </c>
      <c r="E352" s="34" t="s">
        <v>42</v>
      </c>
      <c r="F352" s="35">
        <v>0</v>
      </c>
      <c r="G352" s="35">
        <v>3143.1</v>
      </c>
      <c r="H352" s="35">
        <v>0</v>
      </c>
      <c r="I352" s="35">
        <v>0</v>
      </c>
      <c r="J352" s="35">
        <v>0</v>
      </c>
      <c r="K352" s="35">
        <v>3143.1</v>
      </c>
      <c r="L352" s="35">
        <v>3143.1</v>
      </c>
      <c r="M352" s="329">
        <f t="shared" ref="M352:N352" si="42">IFERROR(100*J352/G428,"-")</f>
        <v>0</v>
      </c>
      <c r="N352" s="150">
        <f t="shared" si="42"/>
        <v>30.240405063079596</v>
      </c>
    </row>
    <row r="353" spans="1:14" ht="12" x14ac:dyDescent="0.25">
      <c r="A353" s="18">
        <v>67</v>
      </c>
      <c r="B353" s="18">
        <v>67</v>
      </c>
      <c r="C353" s="18">
        <v>45</v>
      </c>
      <c r="D353" s="162">
        <v>67</v>
      </c>
      <c r="E353" s="31"/>
      <c r="F353" s="11"/>
      <c r="G353" s="12"/>
      <c r="H353" s="13"/>
      <c r="I353" s="13"/>
      <c r="J353" s="12"/>
      <c r="K353" s="12"/>
      <c r="L353" s="49"/>
      <c r="M353" s="329" t="str">
        <f t="shared" ref="M353:N353" si="43">IFERROR(100*J353/G429,"-")</f>
        <v>-</v>
      </c>
      <c r="N353" s="150" t="str">
        <f t="shared" si="43"/>
        <v>-</v>
      </c>
    </row>
    <row r="354" spans="1:14" ht="12" x14ac:dyDescent="0.25">
      <c r="A354" s="18">
        <v>49</v>
      </c>
      <c r="B354" s="18">
        <v>16</v>
      </c>
      <c r="C354" s="18">
        <v>46</v>
      </c>
      <c r="D354" s="162">
        <v>54</v>
      </c>
      <c r="E354" s="41" t="s">
        <v>98</v>
      </c>
      <c r="F354" s="4">
        <v>2776.2750000000001</v>
      </c>
      <c r="G354" s="5">
        <v>31536.889500000008</v>
      </c>
      <c r="H354" s="6">
        <v>3132.2500000000005</v>
      </c>
      <c r="I354" s="5">
        <v>15296.584000000003</v>
      </c>
      <c r="J354" s="5">
        <v>5908.5250000000005</v>
      </c>
      <c r="K354" s="5">
        <v>46833.473500000007</v>
      </c>
      <c r="L354" s="17">
        <v>52741.998500000009</v>
      </c>
      <c r="M354" s="329">
        <f t="shared" ref="M354:N354" si="44">IFERROR(100*J354/G430,"-")</f>
        <v>4.0243625522427324</v>
      </c>
      <c r="N354" s="150">
        <f t="shared" si="44"/>
        <v>69.961116743966087</v>
      </c>
    </row>
    <row r="355" spans="1:14" x14ac:dyDescent="0.2">
      <c r="A355" s="18">
        <v>4</v>
      </c>
      <c r="B355" s="18">
        <v>13</v>
      </c>
      <c r="C355" s="18">
        <v>47</v>
      </c>
      <c r="D355" s="162">
        <v>4</v>
      </c>
      <c r="E355" s="34" t="s">
        <v>43</v>
      </c>
      <c r="F355" s="35">
        <v>2776.2750000000001</v>
      </c>
      <c r="G355" s="35">
        <v>20304.389500000008</v>
      </c>
      <c r="H355" s="35">
        <v>3132.2500000000005</v>
      </c>
      <c r="I355" s="35">
        <v>15234.584000000003</v>
      </c>
      <c r="J355" s="35">
        <v>5908.5250000000005</v>
      </c>
      <c r="K355" s="35">
        <v>35538.973500000007</v>
      </c>
      <c r="L355" s="35">
        <v>41447.498500000009</v>
      </c>
      <c r="M355" s="329">
        <f t="shared" ref="M355:N355" si="45">IFERROR(100*J355/G431,"-")</f>
        <v>6.8300686290618122</v>
      </c>
      <c r="N355" s="150">
        <f t="shared" si="45"/>
        <v>79.028522674084229</v>
      </c>
    </row>
    <row r="356" spans="1:14" x14ac:dyDescent="0.2">
      <c r="A356" s="18">
        <v>14</v>
      </c>
      <c r="B356" s="18">
        <v>14</v>
      </c>
      <c r="C356" s="18">
        <v>48</v>
      </c>
      <c r="D356" s="162">
        <v>14</v>
      </c>
      <c r="E356" s="34" t="s">
        <v>44</v>
      </c>
      <c r="F356" s="35">
        <v>0</v>
      </c>
      <c r="G356" s="35">
        <v>6081</v>
      </c>
      <c r="H356" s="35">
        <v>0</v>
      </c>
      <c r="I356" s="35">
        <v>50</v>
      </c>
      <c r="J356" s="35">
        <v>0</v>
      </c>
      <c r="K356" s="35">
        <v>6131</v>
      </c>
      <c r="L356" s="35">
        <v>6131</v>
      </c>
      <c r="M356" s="329">
        <f t="shared" ref="M356:N356" si="46">IFERROR(100*J356/G432,"-")</f>
        <v>0</v>
      </c>
      <c r="N356" s="150">
        <f t="shared" si="46"/>
        <v>71.092079520394819</v>
      </c>
    </row>
    <row r="357" spans="1:14" x14ac:dyDescent="0.2">
      <c r="A357" s="18">
        <v>36</v>
      </c>
      <c r="B357" s="18">
        <v>15</v>
      </c>
      <c r="C357" s="18">
        <v>49</v>
      </c>
      <c r="D357" s="162">
        <v>36</v>
      </c>
      <c r="E357" s="34" t="s">
        <v>45</v>
      </c>
      <c r="F357" s="35">
        <v>0</v>
      </c>
      <c r="G357" s="35">
        <v>5151.5</v>
      </c>
      <c r="H357" s="35">
        <v>0</v>
      </c>
      <c r="I357" s="35">
        <v>12</v>
      </c>
      <c r="J357" s="35">
        <v>0</v>
      </c>
      <c r="K357" s="35">
        <v>5163.5</v>
      </c>
      <c r="L357" s="35">
        <v>5163.5</v>
      </c>
      <c r="M357" s="329">
        <f t="shared" ref="M357:N357" si="47">IFERROR(100*J357/G433,"-")</f>
        <v>0</v>
      </c>
      <c r="N357" s="150">
        <f t="shared" si="47"/>
        <v>38.682788502147552</v>
      </c>
    </row>
    <row r="358" spans="1:14" ht="12" x14ac:dyDescent="0.25">
      <c r="A358" s="18">
        <v>68</v>
      </c>
      <c r="B358" s="18">
        <v>68</v>
      </c>
      <c r="C358" s="18">
        <v>50</v>
      </c>
      <c r="D358" s="162">
        <v>68</v>
      </c>
      <c r="E358" s="38"/>
      <c r="F358" s="7"/>
      <c r="G358" s="3"/>
      <c r="H358" s="15"/>
      <c r="I358" s="3"/>
      <c r="J358" s="3"/>
      <c r="K358" s="3"/>
      <c r="L358" s="45"/>
      <c r="M358" s="329" t="str">
        <f t="shared" ref="M358:N358" si="48">IFERROR(100*J358/G434,"-")</f>
        <v>-</v>
      </c>
      <c r="N358" s="150" t="str">
        <f t="shared" si="48"/>
        <v>-</v>
      </c>
    </row>
    <row r="359" spans="1:14" ht="12" x14ac:dyDescent="0.25">
      <c r="A359" s="18">
        <v>55</v>
      </c>
      <c r="B359" s="18">
        <v>44</v>
      </c>
      <c r="C359" s="18">
        <v>51</v>
      </c>
      <c r="D359" s="162">
        <v>55</v>
      </c>
      <c r="E359" s="41" t="s">
        <v>97</v>
      </c>
      <c r="F359" s="4">
        <v>0</v>
      </c>
      <c r="G359" s="5">
        <v>11557.309092759731</v>
      </c>
      <c r="H359" s="6">
        <v>0</v>
      </c>
      <c r="I359" s="6">
        <v>0</v>
      </c>
      <c r="J359" s="2">
        <v>0</v>
      </c>
      <c r="K359" s="2">
        <v>11557.309092759731</v>
      </c>
      <c r="L359" s="47">
        <v>11557.309092759731</v>
      </c>
      <c r="M359" s="329">
        <f t="shared" ref="M359:N359" si="49">IFERROR(100*J359/G435,"-")</f>
        <v>0</v>
      </c>
      <c r="N359" s="150">
        <f t="shared" si="49"/>
        <v>85.630579468550522</v>
      </c>
    </row>
    <row r="360" spans="1:14" x14ac:dyDescent="0.2">
      <c r="A360" s="18">
        <v>20</v>
      </c>
      <c r="B360" s="18">
        <v>40</v>
      </c>
      <c r="C360" s="18">
        <v>52</v>
      </c>
      <c r="D360" s="162">
        <v>20</v>
      </c>
      <c r="E360" s="34" t="s">
        <v>46</v>
      </c>
      <c r="F360" s="35">
        <v>0</v>
      </c>
      <c r="G360" s="35">
        <v>3119.8818531866468</v>
      </c>
      <c r="H360" s="35">
        <v>0</v>
      </c>
      <c r="I360" s="35">
        <v>0</v>
      </c>
      <c r="J360" s="35">
        <v>0</v>
      </c>
      <c r="K360" s="35">
        <v>3119.8818531866468</v>
      </c>
      <c r="L360" s="35">
        <v>3119.8818531866468</v>
      </c>
      <c r="M360" s="329">
        <f t="shared" ref="M360:N360" si="50">IFERROR(100*J360/G436,"-")</f>
        <v>0</v>
      </c>
      <c r="N360" s="150">
        <f t="shared" si="50"/>
        <v>90.739220664826604</v>
      </c>
    </row>
    <row r="361" spans="1:14" x14ac:dyDescent="0.2">
      <c r="A361" s="18">
        <v>29</v>
      </c>
      <c r="B361" s="18">
        <v>41</v>
      </c>
      <c r="C361" s="18">
        <v>53</v>
      </c>
      <c r="D361" s="162">
        <v>29</v>
      </c>
      <c r="E361" s="34" t="s">
        <v>47</v>
      </c>
      <c r="F361" s="35">
        <v>0</v>
      </c>
      <c r="G361" s="35">
        <v>3116.7512830352675</v>
      </c>
      <c r="H361" s="35">
        <v>0</v>
      </c>
      <c r="I361" s="35">
        <v>0</v>
      </c>
      <c r="J361" s="35">
        <v>0</v>
      </c>
      <c r="K361" s="35">
        <v>3116.7512830352675</v>
      </c>
      <c r="L361" s="35">
        <v>3116.7512830352675</v>
      </c>
      <c r="M361" s="329">
        <f t="shared" ref="M361:N361" si="51">IFERROR(100*J361/G437,"-")</f>
        <v>0</v>
      </c>
      <c r="N361" s="150">
        <f t="shared" si="51"/>
        <v>70.544910743717068</v>
      </c>
    </row>
    <row r="362" spans="1:14" x14ac:dyDescent="0.2">
      <c r="A362" s="18">
        <v>39</v>
      </c>
      <c r="B362" s="18">
        <v>42</v>
      </c>
      <c r="C362" s="18">
        <v>54</v>
      </c>
      <c r="D362" s="162">
        <v>39</v>
      </c>
      <c r="E362" s="34" t="s">
        <v>48</v>
      </c>
      <c r="F362" s="35">
        <v>0</v>
      </c>
      <c r="G362" s="35">
        <v>1703.2414412510323</v>
      </c>
      <c r="H362" s="35">
        <v>0</v>
      </c>
      <c r="I362" s="35">
        <v>0</v>
      </c>
      <c r="J362" s="35">
        <v>0</v>
      </c>
      <c r="K362" s="35">
        <v>1703.2414412510323</v>
      </c>
      <c r="L362" s="35">
        <v>1703.2414412510323</v>
      </c>
      <c r="M362" s="329">
        <f t="shared" ref="M362:N362" si="52">IFERROR(100*J362/G438,"-")</f>
        <v>0</v>
      </c>
      <c r="N362" s="150">
        <f t="shared" si="52"/>
        <v>88.148637871772834</v>
      </c>
    </row>
    <row r="363" spans="1:14" x14ac:dyDescent="0.2">
      <c r="A363" s="18">
        <v>45</v>
      </c>
      <c r="B363" s="18">
        <v>43</v>
      </c>
      <c r="C363" s="18">
        <v>55</v>
      </c>
      <c r="D363" s="162">
        <v>45</v>
      </c>
      <c r="E363" s="34" t="s">
        <v>49</v>
      </c>
      <c r="F363" s="35">
        <v>0</v>
      </c>
      <c r="G363" s="35">
        <v>3617.434515286785</v>
      </c>
      <c r="H363" s="35">
        <v>0</v>
      </c>
      <c r="I363" s="35">
        <v>0</v>
      </c>
      <c r="J363" s="35">
        <v>0</v>
      </c>
      <c r="K363" s="35">
        <v>3617.434515286785</v>
      </c>
      <c r="L363" s="35">
        <v>3617.434515286785</v>
      </c>
      <c r="M363" s="329">
        <f t="shared" ref="M363:N363" si="53">IFERROR(100*J363/G439,"-")</f>
        <v>0</v>
      </c>
      <c r="N363" s="150">
        <f t="shared" si="53"/>
        <v>97.555834943295238</v>
      </c>
    </row>
    <row r="364" spans="1:14" ht="12" x14ac:dyDescent="0.25">
      <c r="A364" s="18">
        <v>69</v>
      </c>
      <c r="B364" s="18">
        <v>69</v>
      </c>
      <c r="C364" s="18">
        <v>56</v>
      </c>
      <c r="D364" s="162">
        <v>69</v>
      </c>
      <c r="E364" s="31"/>
      <c r="F364" s="11"/>
      <c r="G364" s="12"/>
      <c r="H364" s="13"/>
      <c r="I364" s="13"/>
      <c r="J364" s="12"/>
      <c r="K364" s="12"/>
      <c r="L364" s="49"/>
      <c r="M364" s="329" t="str">
        <f t="shared" ref="M364:N364" si="54">IFERROR(100*J364/G440,"-")</f>
        <v>-</v>
      </c>
      <c r="N364" s="150" t="str">
        <f t="shared" si="54"/>
        <v>-</v>
      </c>
    </row>
    <row r="365" spans="1:14" ht="12" x14ac:dyDescent="0.25">
      <c r="A365" s="18">
        <v>58</v>
      </c>
      <c r="B365" s="18">
        <v>58</v>
      </c>
      <c r="C365" s="18">
        <v>57</v>
      </c>
      <c r="D365" s="162">
        <v>56</v>
      </c>
      <c r="E365" s="41" t="s">
        <v>96</v>
      </c>
      <c r="F365" s="4">
        <v>436</v>
      </c>
      <c r="G365" s="5">
        <v>11415.18</v>
      </c>
      <c r="H365" s="6">
        <v>0</v>
      </c>
      <c r="I365" s="6">
        <v>156</v>
      </c>
      <c r="J365" s="6">
        <v>436</v>
      </c>
      <c r="K365" s="5">
        <v>11571.18</v>
      </c>
      <c r="L365" s="17">
        <v>12007.18</v>
      </c>
      <c r="M365" s="329">
        <f t="shared" ref="M365:N365" si="55">IFERROR(100*J365/G441,"-")</f>
        <v>0.26595443757350962</v>
      </c>
      <c r="N365" s="150">
        <f t="shared" si="55"/>
        <v>70.44735451071432</v>
      </c>
    </row>
    <row r="366" spans="1:14" x14ac:dyDescent="0.2">
      <c r="A366" s="18">
        <v>3</v>
      </c>
      <c r="B366" s="18">
        <v>54</v>
      </c>
      <c r="C366" s="18">
        <v>58</v>
      </c>
      <c r="D366" s="162">
        <v>3</v>
      </c>
      <c r="E366" s="34" t="s">
        <v>50</v>
      </c>
      <c r="F366" s="35">
        <v>29</v>
      </c>
      <c r="G366" s="35">
        <v>1171.75</v>
      </c>
      <c r="H366" s="35">
        <v>0</v>
      </c>
      <c r="I366" s="35">
        <v>0</v>
      </c>
      <c r="J366" s="35">
        <v>29</v>
      </c>
      <c r="K366" s="35">
        <v>1171.75</v>
      </c>
      <c r="L366" s="35">
        <v>1200.75</v>
      </c>
      <c r="M366" s="329">
        <f t="shared" ref="M366:N366" si="56">IFERROR(100*J366/G442,"-")</f>
        <v>0.11549234317125599</v>
      </c>
      <c r="N366" s="150">
        <f t="shared" si="56"/>
        <v>74.650389842082632</v>
      </c>
    </row>
    <row r="367" spans="1:14" x14ac:dyDescent="0.2">
      <c r="A367" s="18">
        <v>21</v>
      </c>
      <c r="B367" s="18">
        <v>55</v>
      </c>
      <c r="C367" s="18">
        <v>59</v>
      </c>
      <c r="D367" s="162">
        <v>21</v>
      </c>
      <c r="E367" s="34" t="s">
        <v>51</v>
      </c>
      <c r="F367" s="35">
        <v>383.6</v>
      </c>
      <c r="G367" s="35">
        <v>3462.6</v>
      </c>
      <c r="H367" s="35">
        <v>0</v>
      </c>
      <c r="I367" s="35">
        <v>0</v>
      </c>
      <c r="J367" s="35">
        <v>383.6</v>
      </c>
      <c r="K367" s="35">
        <v>3462.6</v>
      </c>
      <c r="L367" s="35">
        <v>3846.2</v>
      </c>
      <c r="M367" s="329">
        <f t="shared" ref="M367:N367" si="57">IFERROR(100*J367/G443,"-")</f>
        <v>0.50163987565899193</v>
      </c>
      <c r="N367" s="150">
        <f t="shared" si="57"/>
        <v>59.510377023071229</v>
      </c>
    </row>
    <row r="368" spans="1:14" x14ac:dyDescent="0.2">
      <c r="A368" s="18">
        <v>33</v>
      </c>
      <c r="B368" s="18">
        <v>56</v>
      </c>
      <c r="C368" s="18">
        <v>60</v>
      </c>
      <c r="D368" s="162">
        <v>33</v>
      </c>
      <c r="E368" s="34" t="s">
        <v>52</v>
      </c>
      <c r="F368" s="35">
        <v>23.400000000000002</v>
      </c>
      <c r="G368" s="35">
        <v>4953.7</v>
      </c>
      <c r="H368" s="35">
        <v>0</v>
      </c>
      <c r="I368" s="35">
        <v>156</v>
      </c>
      <c r="J368" s="35">
        <v>23.400000000000002</v>
      </c>
      <c r="K368" s="35">
        <v>5109.7</v>
      </c>
      <c r="L368" s="35">
        <v>5133.0999999999995</v>
      </c>
      <c r="M368" s="329">
        <f t="shared" ref="M368:N368" si="58">IFERROR(100*J368/G444,"-")</f>
        <v>6.1518834883948895E-2</v>
      </c>
      <c r="N368" s="150">
        <f t="shared" si="58"/>
        <v>81.037475942608793</v>
      </c>
    </row>
    <row r="369" spans="1:29" x14ac:dyDescent="0.2">
      <c r="A369" s="18">
        <v>41</v>
      </c>
      <c r="B369" s="18">
        <v>57</v>
      </c>
      <c r="C369" s="18">
        <v>61</v>
      </c>
      <c r="D369" s="162">
        <v>41</v>
      </c>
      <c r="E369" s="34" t="s">
        <v>53</v>
      </c>
      <c r="F369" s="35">
        <v>0</v>
      </c>
      <c r="G369" s="35">
        <v>1827.13</v>
      </c>
      <c r="H369" s="35">
        <v>0</v>
      </c>
      <c r="I369" s="35">
        <v>0</v>
      </c>
      <c r="J369" s="35">
        <v>0</v>
      </c>
      <c r="K369" s="35">
        <v>1827.13</v>
      </c>
      <c r="L369" s="35">
        <v>1827.13</v>
      </c>
      <c r="M369" s="329">
        <f t="shared" ref="M369:N369" si="59">IFERROR(100*J369/G445,"-")</f>
        <v>0</v>
      </c>
      <c r="N369" s="150">
        <f t="shared" si="59"/>
        <v>66.88371039351351</v>
      </c>
    </row>
    <row r="370" spans="1:29" ht="12" x14ac:dyDescent="0.25">
      <c r="A370" s="18">
        <v>70</v>
      </c>
      <c r="B370" s="18">
        <v>70</v>
      </c>
      <c r="C370" s="18">
        <v>62</v>
      </c>
      <c r="D370" s="162">
        <v>70</v>
      </c>
      <c r="E370" s="38"/>
      <c r="F370" s="7"/>
      <c r="G370" s="3"/>
      <c r="H370" s="8"/>
      <c r="I370" s="8"/>
      <c r="J370" s="12"/>
      <c r="K370" s="12"/>
      <c r="L370" s="49"/>
      <c r="M370" s="329" t="str">
        <f t="shared" ref="M370:N370" si="60">IFERROR(100*J370/G446,"-")</f>
        <v>-</v>
      </c>
      <c r="N370" s="150" t="str">
        <f t="shared" si="60"/>
        <v>-</v>
      </c>
    </row>
    <row r="371" spans="1:29" ht="12" x14ac:dyDescent="0.25">
      <c r="A371" s="18">
        <v>54</v>
      </c>
      <c r="B371" s="18">
        <v>39</v>
      </c>
      <c r="C371" s="18">
        <v>63</v>
      </c>
      <c r="D371" s="162">
        <v>57</v>
      </c>
      <c r="E371" s="41" t="s">
        <v>95</v>
      </c>
      <c r="F371" s="4">
        <v>1266.55</v>
      </c>
      <c r="G371" s="5">
        <v>26910.415000000001</v>
      </c>
      <c r="H371" s="6">
        <v>990</v>
      </c>
      <c r="I371" s="6">
        <v>5100</v>
      </c>
      <c r="J371" s="6">
        <v>2256.5500000000002</v>
      </c>
      <c r="K371" s="5">
        <v>32010.415000000001</v>
      </c>
      <c r="L371" s="17">
        <v>34266.965000000004</v>
      </c>
      <c r="M371" s="329">
        <f t="shared" ref="M371:N371" si="61">IFERROR(100*J371/G447,"-")</f>
        <v>0.36394811113310344</v>
      </c>
      <c r="N371" s="150">
        <f t="shared" si="61"/>
        <v>41.76889540860153</v>
      </c>
    </row>
    <row r="372" spans="1:29" x14ac:dyDescent="0.2">
      <c r="A372" s="18">
        <v>10</v>
      </c>
      <c r="B372" s="18">
        <v>36</v>
      </c>
      <c r="C372" s="18">
        <v>64</v>
      </c>
      <c r="D372" s="162">
        <v>10</v>
      </c>
      <c r="E372" s="34" t="s">
        <v>54</v>
      </c>
      <c r="F372" s="35">
        <v>0</v>
      </c>
      <c r="G372" s="35">
        <v>12768.439999999999</v>
      </c>
      <c r="H372" s="35">
        <v>510</v>
      </c>
      <c r="I372" s="35">
        <v>3850</v>
      </c>
      <c r="J372" s="35">
        <v>510</v>
      </c>
      <c r="K372" s="35">
        <v>16618.439999999999</v>
      </c>
      <c r="L372" s="35">
        <v>17128.439999999999</v>
      </c>
      <c r="M372" s="329">
        <f t="shared" ref="M372:N372" si="62">IFERROR(100*J372/G448,"-")</f>
        <v>0.23967997572305783</v>
      </c>
      <c r="N372" s="150">
        <f t="shared" si="62"/>
        <v>48.958028910082959</v>
      </c>
    </row>
    <row r="373" spans="1:29" x14ac:dyDescent="0.2">
      <c r="A373" s="18">
        <v>12</v>
      </c>
      <c r="B373" s="18">
        <v>37</v>
      </c>
      <c r="C373" s="18">
        <v>65</v>
      </c>
      <c r="D373" s="162">
        <v>12</v>
      </c>
      <c r="E373" s="34" t="s">
        <v>55</v>
      </c>
      <c r="F373" s="35">
        <v>1075</v>
      </c>
      <c r="G373" s="35">
        <v>11235.575000000001</v>
      </c>
      <c r="H373" s="35">
        <v>480</v>
      </c>
      <c r="I373" s="35">
        <v>1250</v>
      </c>
      <c r="J373" s="35">
        <v>1555</v>
      </c>
      <c r="K373" s="35">
        <v>12485.575000000001</v>
      </c>
      <c r="L373" s="35">
        <v>14040.575000000001</v>
      </c>
      <c r="M373" s="329">
        <f t="shared" ref="M373:N373" si="63">IFERROR(100*J373/G449,"-")</f>
        <v>0.72414589891889358</v>
      </c>
      <c r="N373" s="150">
        <f t="shared" si="63"/>
        <v>39.145881791240988</v>
      </c>
    </row>
    <row r="374" spans="1:29" x14ac:dyDescent="0.2">
      <c r="A374" s="18">
        <v>42</v>
      </c>
      <c r="B374" s="18">
        <v>38</v>
      </c>
      <c r="C374" s="18">
        <v>66</v>
      </c>
      <c r="D374" s="162">
        <v>42</v>
      </c>
      <c r="E374" s="34" t="s">
        <v>56</v>
      </c>
      <c r="F374" s="35">
        <v>191.54999999999998</v>
      </c>
      <c r="G374" s="35">
        <v>2906.4</v>
      </c>
      <c r="H374" s="35">
        <v>0</v>
      </c>
      <c r="I374" s="35">
        <v>0</v>
      </c>
      <c r="J374" s="35">
        <v>191.54999999999998</v>
      </c>
      <c r="K374" s="35">
        <v>2906.4</v>
      </c>
      <c r="L374" s="35">
        <v>3097.9500000000003</v>
      </c>
      <c r="M374" s="329">
        <f t="shared" ref="M374:N374" si="64">IFERROR(100*J374/G450,"-")</f>
        <v>9.9506370472776356E-2</v>
      </c>
      <c r="N374" s="150">
        <f t="shared" si="64"/>
        <v>26.916794875497462</v>
      </c>
    </row>
    <row r="375" spans="1:29" ht="12" x14ac:dyDescent="0.25">
      <c r="A375" s="18">
        <v>71</v>
      </c>
      <c r="B375" s="18">
        <v>71</v>
      </c>
      <c r="C375" s="18">
        <v>67</v>
      </c>
      <c r="D375" s="162">
        <v>71</v>
      </c>
      <c r="E375" s="38"/>
      <c r="F375" s="7"/>
      <c r="G375" s="3"/>
      <c r="H375" s="8"/>
      <c r="I375" s="8"/>
      <c r="J375" s="3"/>
      <c r="K375" s="3"/>
      <c r="L375" s="45"/>
      <c r="M375" s="329" t="str">
        <f t="shared" ref="M375:N375" si="65">IFERROR(100*J375/G451,"-")</f>
        <v>-</v>
      </c>
      <c r="N375" s="150" t="str">
        <f t="shared" si="65"/>
        <v>-</v>
      </c>
    </row>
    <row r="376" spans="1:29" ht="12" x14ac:dyDescent="0.25">
      <c r="A376" s="18">
        <v>47</v>
      </c>
      <c r="B376" s="18">
        <v>10</v>
      </c>
      <c r="C376" s="18">
        <v>68</v>
      </c>
      <c r="D376" s="162">
        <v>58</v>
      </c>
      <c r="E376" s="41" t="s">
        <v>94</v>
      </c>
      <c r="F376" s="4">
        <v>527</v>
      </c>
      <c r="G376" s="5">
        <v>19871.422999999999</v>
      </c>
      <c r="H376" s="6">
        <v>49.5</v>
      </c>
      <c r="I376" s="6">
        <v>2045.25</v>
      </c>
      <c r="J376" s="5">
        <v>576.5</v>
      </c>
      <c r="K376" s="5">
        <v>21916.672999999999</v>
      </c>
      <c r="L376" s="17">
        <v>22493.172999999999</v>
      </c>
      <c r="M376" s="329">
        <f t="shared" ref="M376:N376" si="66">IFERROR(100*J376/G452,"-")</f>
        <v>0.26764345607086226</v>
      </c>
      <c r="N376" s="150">
        <f t="shared" si="66"/>
        <v>44.494872315669973</v>
      </c>
    </row>
    <row r="377" spans="1:29" x14ac:dyDescent="0.2">
      <c r="A377" s="18">
        <v>6</v>
      </c>
      <c r="B377" s="18">
        <v>8</v>
      </c>
      <c r="C377" s="18">
        <v>69</v>
      </c>
      <c r="D377" s="162">
        <v>6</v>
      </c>
      <c r="E377" s="34" t="s">
        <v>57</v>
      </c>
      <c r="F377" s="35">
        <v>87</v>
      </c>
      <c r="G377" s="35">
        <v>12247.630999999998</v>
      </c>
      <c r="H377" s="35">
        <v>49.5</v>
      </c>
      <c r="I377" s="35">
        <v>760.25</v>
      </c>
      <c r="J377" s="35">
        <v>136.5</v>
      </c>
      <c r="K377" s="35">
        <v>13007.880999999998</v>
      </c>
      <c r="L377" s="35">
        <v>13144.380999999998</v>
      </c>
      <c r="M377" s="329">
        <f t="shared" ref="M377:N377" si="67">IFERROR(100*J377/G453,"-")</f>
        <v>8.8236334391355059E-2</v>
      </c>
      <c r="N377" s="150">
        <f t="shared" si="67"/>
        <v>35.341778091770138</v>
      </c>
    </row>
    <row r="378" spans="1:29" x14ac:dyDescent="0.2">
      <c r="A378" s="18">
        <v>38</v>
      </c>
      <c r="B378" s="18">
        <v>9</v>
      </c>
      <c r="C378" s="18">
        <v>70</v>
      </c>
      <c r="D378" s="162">
        <v>38</v>
      </c>
      <c r="E378" s="34" t="s">
        <v>58</v>
      </c>
      <c r="F378" s="35">
        <v>440</v>
      </c>
      <c r="G378" s="35">
        <v>7623.7920000000004</v>
      </c>
      <c r="H378" s="35">
        <v>0</v>
      </c>
      <c r="I378" s="35">
        <v>1285</v>
      </c>
      <c r="J378" s="35">
        <v>440</v>
      </c>
      <c r="K378" s="35">
        <v>8908.7920000000013</v>
      </c>
      <c r="L378" s="35">
        <v>9348.7920000000013</v>
      </c>
      <c r="M378" s="329">
        <f t="shared" ref="M378:N378" si="68">IFERROR(100*J378/G454,"-")</f>
        <v>0.72487252822082182</v>
      </c>
      <c r="N378" s="150">
        <f t="shared" si="68"/>
        <v>71.552737368233679</v>
      </c>
    </row>
    <row r="379" spans="1:29" ht="12.6" thickBot="1" x14ac:dyDescent="0.3">
      <c r="A379" s="18">
        <v>72</v>
      </c>
      <c r="B379" s="18">
        <v>72</v>
      </c>
      <c r="C379" s="18">
        <v>71</v>
      </c>
      <c r="D379" s="162">
        <v>72</v>
      </c>
      <c r="E379" s="31"/>
      <c r="F379" s="11"/>
      <c r="G379" s="12"/>
      <c r="H379" s="13"/>
      <c r="I379" s="13"/>
      <c r="J379" s="12"/>
      <c r="K379" s="12"/>
      <c r="L379" s="49"/>
      <c r="M379" s="329" t="str">
        <f t="shared" ref="M379:N379" si="69">IFERROR(100*J379/G455,"-")</f>
        <v>-</v>
      </c>
      <c r="N379" s="150" t="str">
        <f t="shared" si="69"/>
        <v>-</v>
      </c>
    </row>
    <row r="380" spans="1:29" ht="12.6" thickBot="1" x14ac:dyDescent="0.3">
      <c r="A380" s="18">
        <v>59</v>
      </c>
      <c r="B380" s="18">
        <v>59</v>
      </c>
      <c r="C380" s="18">
        <v>72</v>
      </c>
      <c r="D380" s="162">
        <v>59</v>
      </c>
      <c r="E380" s="53" t="s">
        <v>93</v>
      </c>
      <c r="F380" s="54">
        <v>18069.125</v>
      </c>
      <c r="G380" s="54">
        <v>214359.21319275972</v>
      </c>
      <c r="H380" s="54">
        <v>4955.55</v>
      </c>
      <c r="I380" s="54">
        <v>30999.934000000001</v>
      </c>
      <c r="J380" s="54">
        <v>23024.675000000003</v>
      </c>
      <c r="K380" s="54">
        <v>245359.14719275973</v>
      </c>
      <c r="L380" s="54">
        <v>268383.82219275978</v>
      </c>
      <c r="M380" s="329">
        <f t="shared" ref="M380:N380" si="70">IFERROR(100*J380/G456,"-")</f>
        <v>1.1991386401859947</v>
      </c>
      <c r="N380" s="150">
        <f t="shared" si="70"/>
        <v>54.352608849241314</v>
      </c>
    </row>
    <row r="381" spans="1:29" ht="12.6" thickBot="1" x14ac:dyDescent="0.25">
      <c r="E381" s="315"/>
      <c r="F381" s="317"/>
      <c r="G381" s="318"/>
      <c r="H381" s="318"/>
      <c r="I381" s="318"/>
      <c r="J381" s="318"/>
      <c r="K381" s="318"/>
      <c r="L381" s="319"/>
    </row>
    <row r="382" spans="1:29" ht="12.6" thickBot="1" x14ac:dyDescent="0.3">
      <c r="E382" s="316"/>
      <c r="F382" s="320"/>
      <c r="G382" s="321"/>
      <c r="H382" s="324"/>
      <c r="I382" s="325"/>
      <c r="J382" s="320"/>
      <c r="K382" s="321"/>
      <c r="L382" s="322"/>
    </row>
    <row r="383" spans="1:29" ht="12.6" thickBot="1" x14ac:dyDescent="0.3">
      <c r="E383" s="67" t="s">
        <v>168</v>
      </c>
      <c r="G383" s="64"/>
      <c r="H383" s="65"/>
      <c r="I383" s="65"/>
      <c r="J383" s="65"/>
      <c r="K383" s="65"/>
      <c r="L383" s="323"/>
      <c r="M383" s="59"/>
      <c r="N383" s="39"/>
      <c r="O383" s="39"/>
      <c r="Q383" s="60"/>
      <c r="U383" s="59"/>
      <c r="V383" s="39"/>
      <c r="W383" s="39"/>
      <c r="Y383" s="60"/>
    </row>
    <row r="384" spans="1:29" ht="24.6" thickBot="1" x14ac:dyDescent="0.25">
      <c r="A384" s="114" t="s">
        <v>111</v>
      </c>
      <c r="B384" s="114" t="s">
        <v>110</v>
      </c>
      <c r="C384" s="114" t="s">
        <v>109</v>
      </c>
      <c r="D384" s="114" t="s">
        <v>108</v>
      </c>
      <c r="E384" s="25" t="s">
        <v>107</v>
      </c>
      <c r="F384" s="26" t="s">
        <v>0</v>
      </c>
      <c r="G384" s="27" t="s">
        <v>123</v>
      </c>
      <c r="H384" s="28" t="s">
        <v>122</v>
      </c>
      <c r="I384" s="28" t="s">
        <v>2</v>
      </c>
      <c r="J384" s="28" t="s">
        <v>3</v>
      </c>
      <c r="K384" s="28" t="s">
        <v>4</v>
      </c>
      <c r="L384" s="30" t="s">
        <v>60</v>
      </c>
      <c r="M384" s="29"/>
      <c r="N384" s="29"/>
      <c r="O384" s="71"/>
      <c r="P384" s="70"/>
      <c r="Q384" s="70"/>
      <c r="R384" s="70"/>
      <c r="S384" s="70"/>
      <c r="T384" s="70"/>
      <c r="U384" s="29"/>
      <c r="V384" s="29"/>
      <c r="W384" s="71"/>
      <c r="X384" s="70"/>
      <c r="Y384" s="70"/>
      <c r="Z384" s="70"/>
      <c r="AA384" s="70"/>
      <c r="AB384" s="70"/>
      <c r="AC384" s="39"/>
    </row>
    <row r="385" spans="1:29" ht="12" x14ac:dyDescent="0.25">
      <c r="A385" s="153">
        <v>48</v>
      </c>
      <c r="B385" s="153">
        <v>12</v>
      </c>
      <c r="C385" s="153">
        <v>1</v>
      </c>
      <c r="D385" s="153">
        <v>46</v>
      </c>
      <c r="E385" s="31" t="s">
        <v>106</v>
      </c>
      <c r="F385" s="2">
        <v>6014.7550044969666</v>
      </c>
      <c r="G385" s="2">
        <v>30544.300797230761</v>
      </c>
      <c r="H385" s="2">
        <v>5938.4907055002668</v>
      </c>
      <c r="I385" s="2">
        <v>0</v>
      </c>
      <c r="J385" s="2">
        <v>12445.091983332322</v>
      </c>
      <c r="K385" s="2">
        <v>10076.751070636195</v>
      </c>
      <c r="L385" s="66">
        <v>65019.389561196513</v>
      </c>
      <c r="M385" s="32"/>
      <c r="N385" s="32"/>
      <c r="O385" s="73"/>
      <c r="P385" s="72"/>
      <c r="Q385" s="72"/>
      <c r="R385" s="72"/>
      <c r="S385" s="72"/>
      <c r="T385" s="72"/>
      <c r="U385" s="32"/>
      <c r="V385" s="32"/>
      <c r="W385" s="73"/>
      <c r="X385" s="72"/>
      <c r="Y385" s="72"/>
      <c r="Z385" s="72"/>
      <c r="AA385" s="72"/>
      <c r="AB385" s="72"/>
      <c r="AC385" s="39"/>
    </row>
    <row r="386" spans="1:29" x14ac:dyDescent="0.2">
      <c r="A386" s="114">
        <v>11</v>
      </c>
      <c r="B386" s="114">
        <v>11</v>
      </c>
      <c r="C386" s="114">
        <v>2</v>
      </c>
      <c r="D386" s="114">
        <v>11</v>
      </c>
      <c r="E386" s="34" t="s">
        <v>14</v>
      </c>
      <c r="F386" s="35">
        <v>6014.7550044969666</v>
      </c>
      <c r="G386" s="35">
        <v>30544.300797230761</v>
      </c>
      <c r="H386" s="35">
        <v>5938.4907055002668</v>
      </c>
      <c r="I386" s="35">
        <v>0</v>
      </c>
      <c r="J386" s="35">
        <v>12445.091983332322</v>
      </c>
      <c r="K386" s="35">
        <v>10076.751070636195</v>
      </c>
      <c r="L386" s="37">
        <v>65019.389561196513</v>
      </c>
      <c r="M386" s="32"/>
      <c r="N386" s="32"/>
      <c r="O386" s="74"/>
      <c r="P386" s="14"/>
      <c r="Q386" s="14"/>
      <c r="R386" s="14"/>
      <c r="S386" s="14"/>
      <c r="T386" s="14"/>
      <c r="U386" s="32"/>
      <c r="V386" s="32"/>
      <c r="W386" s="74"/>
      <c r="X386" s="14"/>
      <c r="Y386" s="14"/>
      <c r="Z386" s="14"/>
      <c r="AA386" s="14"/>
      <c r="AB386" s="14"/>
      <c r="AC386" s="39"/>
    </row>
    <row r="387" spans="1:29" ht="12" x14ac:dyDescent="0.25">
      <c r="A387" s="114">
        <v>60</v>
      </c>
      <c r="B387" s="114">
        <v>60</v>
      </c>
      <c r="C387" s="114">
        <v>3</v>
      </c>
      <c r="D387" s="114">
        <v>60</v>
      </c>
      <c r="E387" s="38"/>
      <c r="F387" s="3"/>
      <c r="G387" s="3"/>
      <c r="H387" s="3"/>
      <c r="I387" s="3"/>
      <c r="J387" s="3"/>
      <c r="K387" s="3"/>
      <c r="L387" s="16"/>
      <c r="M387" s="39"/>
      <c r="N387" s="39"/>
      <c r="O387" s="73"/>
      <c r="P387" s="75"/>
      <c r="Q387" s="75"/>
      <c r="R387" s="75"/>
      <c r="S387" s="75"/>
      <c r="T387" s="75"/>
      <c r="U387" s="39"/>
      <c r="V387" s="39"/>
      <c r="W387" s="73"/>
      <c r="X387" s="75"/>
      <c r="Y387" s="75"/>
      <c r="Z387" s="75"/>
      <c r="AA387" s="75"/>
      <c r="AB387" s="75"/>
      <c r="AC387" s="39"/>
    </row>
    <row r="388" spans="1:29" ht="12" x14ac:dyDescent="0.25">
      <c r="A388" s="153">
        <v>56</v>
      </c>
      <c r="B388" s="153">
        <v>48</v>
      </c>
      <c r="C388" s="153">
        <v>4</v>
      </c>
      <c r="D388" s="153">
        <v>47</v>
      </c>
      <c r="E388" s="41" t="s">
        <v>105</v>
      </c>
      <c r="F388" s="4">
        <v>30783.026344048183</v>
      </c>
      <c r="G388" s="5">
        <v>51864.642689100932</v>
      </c>
      <c r="H388" s="5">
        <v>16236.241813413812</v>
      </c>
      <c r="I388" s="6">
        <v>0</v>
      </c>
      <c r="J388" s="5">
        <v>92440.096054846712</v>
      </c>
      <c r="K388" s="5">
        <v>33283.551009828479</v>
      </c>
      <c r="L388" s="17">
        <v>224607.55791123814</v>
      </c>
      <c r="M388" s="32"/>
      <c r="N388" s="32"/>
      <c r="O388" s="73"/>
      <c r="P388" s="72"/>
      <c r="Q388" s="72"/>
      <c r="R388" s="72"/>
      <c r="S388" s="72"/>
      <c r="T388" s="72"/>
      <c r="U388" s="32"/>
      <c r="V388" s="32"/>
      <c r="W388" s="73"/>
      <c r="X388" s="72"/>
      <c r="Y388" s="72"/>
      <c r="Z388" s="72"/>
      <c r="AA388" s="72"/>
      <c r="AB388" s="72"/>
      <c r="AC388" s="39"/>
    </row>
    <row r="389" spans="1:29" x14ac:dyDescent="0.2">
      <c r="A389" s="114">
        <v>7</v>
      </c>
      <c r="B389" s="114">
        <v>45</v>
      </c>
      <c r="C389" s="114">
        <v>5</v>
      </c>
      <c r="D389" s="114">
        <v>7</v>
      </c>
      <c r="E389" s="34" t="s">
        <v>15</v>
      </c>
      <c r="F389" s="19">
        <v>17328.352526503018</v>
      </c>
      <c r="G389" s="35">
        <v>34159.746769492602</v>
      </c>
      <c r="H389" s="35">
        <v>8946.7557940388924</v>
      </c>
      <c r="I389" s="43">
        <v>0</v>
      </c>
      <c r="J389" s="35">
        <v>44676.329783654081</v>
      </c>
      <c r="K389" s="35">
        <v>17923.477680129905</v>
      </c>
      <c r="L389" s="44">
        <v>123034.66255381849</v>
      </c>
      <c r="M389" s="32"/>
      <c r="N389" s="32"/>
      <c r="O389" s="74"/>
      <c r="P389" s="14"/>
      <c r="Q389" s="14"/>
      <c r="R389" s="14"/>
      <c r="S389" s="14"/>
      <c r="T389" s="14"/>
      <c r="U389" s="32"/>
      <c r="V389" s="32"/>
      <c r="W389" s="74"/>
      <c r="X389" s="14"/>
      <c r="Y389" s="14"/>
      <c r="Z389" s="14"/>
      <c r="AA389" s="14"/>
      <c r="AB389" s="14"/>
      <c r="AC389" s="39"/>
    </row>
    <row r="390" spans="1:29" x14ac:dyDescent="0.2">
      <c r="A390" s="114">
        <v>18</v>
      </c>
      <c r="B390" s="114">
        <v>46</v>
      </c>
      <c r="C390" s="114">
        <v>6</v>
      </c>
      <c r="D390" s="114">
        <v>18</v>
      </c>
      <c r="E390" s="34" t="s">
        <v>16</v>
      </c>
      <c r="F390" s="19">
        <v>5925.760401416439</v>
      </c>
      <c r="G390" s="35">
        <v>14874.542610287133</v>
      </c>
      <c r="H390" s="35">
        <v>3290.1435480709292</v>
      </c>
      <c r="I390" s="43">
        <v>0</v>
      </c>
      <c r="J390" s="35">
        <v>30163.063210693428</v>
      </c>
      <c r="K390" s="35">
        <v>11197.909046966264</v>
      </c>
      <c r="L390" s="44">
        <v>65451.418817434198</v>
      </c>
      <c r="M390" s="32"/>
      <c r="N390" s="32"/>
      <c r="O390" s="74"/>
      <c r="P390" s="14"/>
      <c r="Q390" s="14"/>
      <c r="R390" s="14"/>
      <c r="S390" s="14"/>
      <c r="T390" s="14"/>
      <c r="U390" s="32"/>
      <c r="V390" s="32"/>
      <c r="W390" s="74"/>
      <c r="X390" s="14"/>
      <c r="Y390" s="14"/>
      <c r="Z390" s="14"/>
      <c r="AA390" s="14"/>
      <c r="AB390" s="14"/>
      <c r="AC390" s="39"/>
    </row>
    <row r="391" spans="1:29" x14ac:dyDescent="0.2">
      <c r="A391" s="114">
        <v>37</v>
      </c>
      <c r="B391" s="114">
        <v>47</v>
      </c>
      <c r="C391" s="114">
        <v>7</v>
      </c>
      <c r="D391" s="114">
        <v>37</v>
      </c>
      <c r="E391" s="34" t="s">
        <v>17</v>
      </c>
      <c r="F391" s="19">
        <v>7528.9134161287247</v>
      </c>
      <c r="G391" s="35">
        <v>2830.3533093211968</v>
      </c>
      <c r="H391" s="35">
        <v>3999.3424713039894</v>
      </c>
      <c r="I391" s="43">
        <v>0</v>
      </c>
      <c r="J391" s="35">
        <v>17600.703060499189</v>
      </c>
      <c r="K391" s="35">
        <v>4162.1642827323112</v>
      </c>
      <c r="L391" s="44">
        <v>36121.476539985408</v>
      </c>
      <c r="M391" s="32"/>
      <c r="N391" s="32"/>
      <c r="O391" s="74"/>
      <c r="P391" s="14"/>
      <c r="Q391" s="14"/>
      <c r="R391" s="14"/>
      <c r="S391" s="14"/>
      <c r="T391" s="14"/>
      <c r="U391" s="32"/>
      <c r="V391" s="32"/>
      <c r="W391" s="74"/>
      <c r="X391" s="14"/>
      <c r="Y391" s="14"/>
      <c r="Z391" s="14"/>
      <c r="AA391" s="14"/>
      <c r="AB391" s="14"/>
      <c r="AC391" s="39"/>
    </row>
    <row r="392" spans="1:29" ht="12" x14ac:dyDescent="0.25">
      <c r="A392" s="114">
        <v>61</v>
      </c>
      <c r="B392" s="114">
        <v>61</v>
      </c>
      <c r="C392" s="114">
        <v>8</v>
      </c>
      <c r="D392" s="114">
        <v>61</v>
      </c>
      <c r="E392" s="38"/>
      <c r="F392" s="7"/>
      <c r="G392" s="35"/>
      <c r="H392" s="35"/>
      <c r="I392" s="8"/>
      <c r="J392" s="3"/>
      <c r="K392" s="3"/>
      <c r="L392" s="45"/>
      <c r="M392" s="39"/>
      <c r="N392" s="39"/>
      <c r="O392" s="73"/>
      <c r="P392" s="75"/>
      <c r="Q392" s="75"/>
      <c r="R392" s="75"/>
      <c r="S392" s="75"/>
      <c r="T392" s="75"/>
      <c r="U392" s="39"/>
      <c r="V392" s="39"/>
      <c r="W392" s="73"/>
      <c r="X392" s="75"/>
      <c r="Y392" s="75"/>
      <c r="Z392" s="75"/>
      <c r="AA392" s="75"/>
      <c r="AB392" s="75"/>
      <c r="AC392" s="39"/>
    </row>
    <row r="393" spans="1:29" ht="12" x14ac:dyDescent="0.25">
      <c r="A393" s="153">
        <v>50</v>
      </c>
      <c r="B393" s="153">
        <v>20</v>
      </c>
      <c r="C393" s="153">
        <v>9</v>
      </c>
      <c r="D393" s="153">
        <v>48</v>
      </c>
      <c r="E393" s="41" t="s">
        <v>104</v>
      </c>
      <c r="F393" s="4">
        <v>89861.652934632933</v>
      </c>
      <c r="G393" s="5">
        <v>17008.121843046676</v>
      </c>
      <c r="H393" s="5">
        <v>15675.039269408038</v>
      </c>
      <c r="I393" s="6">
        <v>0</v>
      </c>
      <c r="J393" s="5">
        <v>245415.82987689556</v>
      </c>
      <c r="K393" s="5">
        <v>3936.1142609421549</v>
      </c>
      <c r="L393" s="17">
        <v>371896.75818492536</v>
      </c>
      <c r="M393" s="32"/>
      <c r="N393" s="32"/>
      <c r="O393" s="73"/>
      <c r="P393" s="72"/>
      <c r="Q393" s="72"/>
      <c r="R393" s="72"/>
      <c r="S393" s="72"/>
      <c r="T393" s="72"/>
      <c r="U393" s="32"/>
      <c r="V393" s="32"/>
      <c r="W393" s="73"/>
      <c r="X393" s="72"/>
      <c r="Y393" s="72"/>
      <c r="Z393" s="72"/>
      <c r="AA393" s="72"/>
      <c r="AB393" s="72"/>
      <c r="AC393" s="39"/>
    </row>
    <row r="394" spans="1:29" x14ac:dyDescent="0.2">
      <c r="A394" s="114">
        <v>1</v>
      </c>
      <c r="B394" s="114">
        <v>17</v>
      </c>
      <c r="C394" s="114">
        <v>10</v>
      </c>
      <c r="D394" s="114">
        <v>1</v>
      </c>
      <c r="E394" s="34" t="s">
        <v>18</v>
      </c>
      <c r="F394" s="19">
        <v>13698.679676036139</v>
      </c>
      <c r="G394" s="35">
        <v>3726.3609108065179</v>
      </c>
      <c r="H394" s="35">
        <v>3824.1936359248002</v>
      </c>
      <c r="I394" s="43">
        <v>0</v>
      </c>
      <c r="J394" s="35">
        <v>58772.756125803659</v>
      </c>
      <c r="K394" s="35">
        <v>213.00688604930403</v>
      </c>
      <c r="L394" s="44">
        <v>80234.997234620416</v>
      </c>
      <c r="M394" s="32"/>
      <c r="N394" s="32"/>
      <c r="O394" s="74"/>
      <c r="P394" s="14"/>
      <c r="Q394" s="14"/>
      <c r="R394" s="14"/>
      <c r="S394" s="14"/>
      <c r="T394" s="14"/>
      <c r="U394" s="32"/>
      <c r="V394" s="32"/>
      <c r="W394" s="74"/>
      <c r="X394" s="14"/>
      <c r="Y394" s="14"/>
      <c r="Z394" s="14"/>
      <c r="AA394" s="14"/>
      <c r="AB394" s="14"/>
      <c r="AC394" s="39"/>
    </row>
    <row r="395" spans="1:29" x14ac:dyDescent="0.2">
      <c r="A395" s="114">
        <v>17</v>
      </c>
      <c r="B395" s="114">
        <v>18</v>
      </c>
      <c r="C395" s="114">
        <v>11</v>
      </c>
      <c r="D395" s="114">
        <v>17</v>
      </c>
      <c r="E395" s="34" t="s">
        <v>19</v>
      </c>
      <c r="F395" s="19">
        <v>27248.472668421782</v>
      </c>
      <c r="G395" s="35">
        <v>5605.0094212477352</v>
      </c>
      <c r="H395" s="35">
        <v>5971.3960673677511</v>
      </c>
      <c r="I395" s="43">
        <v>0</v>
      </c>
      <c r="J395" s="35">
        <v>48281.943969665655</v>
      </c>
      <c r="K395" s="35">
        <v>1425.1941114469698</v>
      </c>
      <c r="L395" s="44">
        <v>88532.016238149896</v>
      </c>
      <c r="M395" s="32"/>
      <c r="N395" s="32"/>
      <c r="O395" s="74"/>
      <c r="P395" s="14"/>
      <c r="Q395" s="14"/>
      <c r="R395" s="14"/>
      <c r="S395" s="14"/>
      <c r="T395" s="14"/>
      <c r="U395" s="32"/>
      <c r="V395" s="32"/>
      <c r="W395" s="74"/>
      <c r="X395" s="14"/>
      <c r="Y395" s="14"/>
      <c r="Z395" s="14"/>
      <c r="AA395" s="14"/>
      <c r="AB395" s="14"/>
      <c r="AC395" s="39"/>
    </row>
    <row r="396" spans="1:29" x14ac:dyDescent="0.2">
      <c r="A396" s="114">
        <v>23</v>
      </c>
      <c r="B396" s="114">
        <v>19</v>
      </c>
      <c r="C396" s="114">
        <v>12</v>
      </c>
      <c r="D396" s="114">
        <v>23</v>
      </c>
      <c r="E396" s="34" t="s">
        <v>20</v>
      </c>
      <c r="F396" s="19">
        <v>48914.500590175026</v>
      </c>
      <c r="G396" s="35">
        <v>7676.7515109924243</v>
      </c>
      <c r="H396" s="35">
        <v>5879.449566115486</v>
      </c>
      <c r="I396" s="43">
        <v>0</v>
      </c>
      <c r="J396" s="35">
        <v>138361.12978142622</v>
      </c>
      <c r="K396" s="35">
        <v>2297.9132634458811</v>
      </c>
      <c r="L396" s="44">
        <v>203129.74471215505</v>
      </c>
      <c r="M396" s="32"/>
      <c r="N396" s="32"/>
      <c r="O396" s="74"/>
      <c r="P396" s="14"/>
      <c r="Q396" s="14"/>
      <c r="R396" s="14"/>
      <c r="S396" s="14"/>
      <c r="T396" s="14"/>
      <c r="U396" s="32"/>
      <c r="V396" s="32"/>
      <c r="W396" s="74"/>
      <c r="X396" s="14"/>
      <c r="Y396" s="14"/>
      <c r="Z396" s="14"/>
      <c r="AA396" s="14"/>
      <c r="AB396" s="14"/>
      <c r="AC396" s="39"/>
    </row>
    <row r="397" spans="1:29" ht="12" x14ac:dyDescent="0.25">
      <c r="A397" s="114">
        <v>62</v>
      </c>
      <c r="B397" s="114">
        <v>62</v>
      </c>
      <c r="C397" s="114">
        <v>13</v>
      </c>
      <c r="D397" s="114">
        <v>62</v>
      </c>
      <c r="E397" s="38"/>
      <c r="F397" s="7"/>
      <c r="G397" s="3"/>
      <c r="H397" s="3"/>
      <c r="I397" s="8"/>
      <c r="J397" s="3"/>
      <c r="K397" s="3"/>
      <c r="L397" s="45"/>
      <c r="M397" s="39"/>
      <c r="N397" s="39"/>
      <c r="O397" s="73"/>
      <c r="P397" s="75"/>
      <c r="Q397" s="75"/>
      <c r="R397" s="75"/>
      <c r="S397" s="75"/>
      <c r="T397" s="75"/>
      <c r="U397" s="39"/>
      <c r="V397" s="39"/>
      <c r="W397" s="73"/>
      <c r="X397" s="75"/>
      <c r="Y397" s="75"/>
      <c r="Z397" s="75"/>
      <c r="AA397" s="75"/>
      <c r="AB397" s="75"/>
      <c r="AC397" s="39"/>
    </row>
    <row r="398" spans="1:29" ht="12" x14ac:dyDescent="0.25">
      <c r="A398" s="153">
        <v>51</v>
      </c>
      <c r="B398" s="153">
        <v>25</v>
      </c>
      <c r="C398" s="153">
        <v>14</v>
      </c>
      <c r="D398" s="153">
        <v>49</v>
      </c>
      <c r="E398" s="31" t="s">
        <v>103</v>
      </c>
      <c r="F398" s="9">
        <v>80533.027897540596</v>
      </c>
      <c r="G398" s="2">
        <v>144838.28264437889</v>
      </c>
      <c r="H398" s="2">
        <v>26807.859764400477</v>
      </c>
      <c r="I398" s="10">
        <v>0</v>
      </c>
      <c r="J398" s="2">
        <v>184716.65279153257</v>
      </c>
      <c r="K398" s="2">
        <v>53181.475286042391</v>
      </c>
      <c r="L398" s="47">
        <v>490077.2983838949</v>
      </c>
      <c r="M398" s="32"/>
      <c r="N398" s="32"/>
      <c r="O398" s="73"/>
      <c r="P398" s="72"/>
      <c r="Q398" s="72"/>
      <c r="R398" s="72"/>
      <c r="S398" s="72"/>
      <c r="T398" s="72"/>
      <c r="U398" s="32"/>
      <c r="V398" s="32"/>
      <c r="W398" s="73"/>
      <c r="X398" s="72"/>
      <c r="Y398" s="72"/>
      <c r="Z398" s="72"/>
      <c r="AA398" s="72"/>
      <c r="AB398" s="72"/>
      <c r="AC398" s="39"/>
    </row>
    <row r="399" spans="1:29" x14ac:dyDescent="0.2">
      <c r="A399" s="114">
        <v>5</v>
      </c>
      <c r="B399" s="114">
        <v>21</v>
      </c>
      <c r="C399" s="114">
        <v>15</v>
      </c>
      <c r="D399" s="114">
        <v>5</v>
      </c>
      <c r="E399" s="34" t="s">
        <v>21</v>
      </c>
      <c r="F399" s="19">
        <v>19133.716217632958</v>
      </c>
      <c r="G399" s="35">
        <v>8418.6888873382795</v>
      </c>
      <c r="H399" s="35">
        <v>8865.365158486542</v>
      </c>
      <c r="I399" s="43">
        <v>0</v>
      </c>
      <c r="J399" s="35">
        <v>66439.469530509348</v>
      </c>
      <c r="K399" s="35">
        <v>23865.650840542825</v>
      </c>
      <c r="L399" s="44">
        <v>126722.89063450997</v>
      </c>
      <c r="M399" s="32"/>
      <c r="N399" s="32"/>
      <c r="O399" s="74"/>
      <c r="P399" s="14"/>
      <c r="Q399" s="14"/>
      <c r="R399" s="14"/>
      <c r="S399" s="14"/>
      <c r="T399" s="14"/>
      <c r="U399" s="32"/>
      <c r="V399" s="32"/>
      <c r="W399" s="74"/>
      <c r="X399" s="14"/>
      <c r="Y399" s="14"/>
      <c r="Z399" s="14"/>
      <c r="AA399" s="14"/>
      <c r="AB399" s="14"/>
      <c r="AC399" s="39"/>
    </row>
    <row r="400" spans="1:29" x14ac:dyDescent="0.2">
      <c r="A400" s="114">
        <v>22</v>
      </c>
      <c r="B400" s="114">
        <v>22</v>
      </c>
      <c r="C400" s="114">
        <v>16</v>
      </c>
      <c r="D400" s="114">
        <v>22</v>
      </c>
      <c r="E400" s="34" t="s">
        <v>22</v>
      </c>
      <c r="F400" s="19">
        <v>38917.116977245947</v>
      </c>
      <c r="G400" s="35">
        <v>14458.281363724927</v>
      </c>
      <c r="H400" s="35">
        <v>6161.385831363953</v>
      </c>
      <c r="I400" s="43">
        <v>0</v>
      </c>
      <c r="J400" s="35">
        <v>62272.50846465597</v>
      </c>
      <c r="K400" s="35">
        <v>2649.1488592119472</v>
      </c>
      <c r="L400" s="44">
        <v>124458.44149620274</v>
      </c>
      <c r="M400" s="32"/>
      <c r="N400" s="32"/>
      <c r="O400" s="74"/>
      <c r="P400" s="14"/>
      <c r="Q400" s="14"/>
      <c r="R400" s="14"/>
      <c r="S400" s="14"/>
      <c r="T400" s="14"/>
      <c r="U400" s="32"/>
      <c r="V400" s="32"/>
      <c r="W400" s="74"/>
      <c r="X400" s="14"/>
      <c r="Y400" s="14"/>
      <c r="Z400" s="14"/>
      <c r="AA400" s="14"/>
      <c r="AB400" s="14"/>
      <c r="AC400" s="39"/>
    </row>
    <row r="401" spans="1:29" x14ac:dyDescent="0.2">
      <c r="A401" s="114">
        <v>25</v>
      </c>
      <c r="B401" s="114">
        <v>23</v>
      </c>
      <c r="C401" s="114">
        <v>17</v>
      </c>
      <c r="D401" s="114">
        <v>25</v>
      </c>
      <c r="E401" s="34" t="s">
        <v>23</v>
      </c>
      <c r="F401" s="19">
        <v>15384.876746915821</v>
      </c>
      <c r="G401" s="35">
        <v>81837.216665810978</v>
      </c>
      <c r="H401" s="35">
        <v>9382.2613446349042</v>
      </c>
      <c r="I401" s="43">
        <v>0</v>
      </c>
      <c r="J401" s="35">
        <v>24966.903059853994</v>
      </c>
      <c r="K401" s="35">
        <v>13181.399548379282</v>
      </c>
      <c r="L401" s="44">
        <v>144752.65736559499</v>
      </c>
      <c r="M401" s="32"/>
      <c r="N401" s="32"/>
      <c r="O401" s="74"/>
      <c r="P401" s="14"/>
      <c r="Q401" s="14"/>
      <c r="R401" s="14"/>
      <c r="S401" s="14"/>
      <c r="T401" s="14"/>
      <c r="U401" s="32"/>
      <c r="V401" s="32"/>
      <c r="W401" s="74"/>
      <c r="X401" s="14"/>
      <c r="Y401" s="14"/>
      <c r="Z401" s="14"/>
      <c r="AA401" s="14"/>
      <c r="AB401" s="14"/>
      <c r="AC401" s="39"/>
    </row>
    <row r="402" spans="1:29" x14ac:dyDescent="0.2">
      <c r="A402" s="114">
        <v>44</v>
      </c>
      <c r="B402" s="114">
        <v>24</v>
      </c>
      <c r="C402" s="114">
        <v>18</v>
      </c>
      <c r="D402" s="114">
        <v>44</v>
      </c>
      <c r="E402" s="34" t="s">
        <v>24</v>
      </c>
      <c r="F402" s="19">
        <v>7097.3179557458716</v>
      </c>
      <c r="G402" s="35">
        <v>40124.095727504733</v>
      </c>
      <c r="H402" s="35">
        <v>2398.8474299150803</v>
      </c>
      <c r="I402" s="43">
        <v>0</v>
      </c>
      <c r="J402" s="35">
        <v>31037.771736513281</v>
      </c>
      <c r="K402" s="35">
        <v>13485.276037908337</v>
      </c>
      <c r="L402" s="44">
        <v>94143.308887587307</v>
      </c>
      <c r="M402" s="32"/>
      <c r="N402" s="32"/>
      <c r="O402" s="74"/>
      <c r="P402" s="14"/>
      <c r="Q402" s="14"/>
      <c r="R402" s="14"/>
      <c r="S402" s="14"/>
      <c r="T402" s="14"/>
      <c r="U402" s="32"/>
      <c r="V402" s="32"/>
      <c r="W402" s="74"/>
      <c r="X402" s="14"/>
      <c r="Y402" s="14"/>
      <c r="Z402" s="14"/>
      <c r="AA402" s="14"/>
      <c r="AB402" s="14"/>
      <c r="AC402" s="39"/>
    </row>
    <row r="403" spans="1:29" ht="12" x14ac:dyDescent="0.25">
      <c r="A403" s="114">
        <v>63</v>
      </c>
      <c r="B403" s="114">
        <v>63</v>
      </c>
      <c r="C403" s="114">
        <v>19</v>
      </c>
      <c r="D403" s="114">
        <v>63</v>
      </c>
      <c r="E403" s="31"/>
      <c r="F403" s="11"/>
      <c r="G403" s="12"/>
      <c r="H403" s="12"/>
      <c r="I403" s="13"/>
      <c r="J403" s="12"/>
      <c r="K403" s="12"/>
      <c r="L403" s="49"/>
      <c r="M403" s="39"/>
      <c r="N403" s="39"/>
      <c r="O403" s="73"/>
      <c r="P403" s="75"/>
      <c r="Q403" s="75"/>
      <c r="R403" s="75"/>
      <c r="S403" s="75"/>
      <c r="T403" s="75"/>
      <c r="U403" s="39"/>
      <c r="V403" s="39"/>
      <c r="W403" s="73"/>
      <c r="X403" s="75"/>
      <c r="Y403" s="75"/>
      <c r="Z403" s="75"/>
      <c r="AA403" s="75"/>
      <c r="AB403" s="75"/>
      <c r="AC403" s="39"/>
    </row>
    <row r="404" spans="1:29" ht="12" x14ac:dyDescent="0.25">
      <c r="A404" s="153">
        <v>52</v>
      </c>
      <c r="B404" s="153">
        <v>29</v>
      </c>
      <c r="C404" s="153">
        <v>20</v>
      </c>
      <c r="D404" s="153">
        <v>50</v>
      </c>
      <c r="E404" s="41" t="s">
        <v>102</v>
      </c>
      <c r="F404" s="4">
        <v>27961.536592451848</v>
      </c>
      <c r="G404" s="5">
        <v>121150.84418507646</v>
      </c>
      <c r="H404" s="5">
        <v>29222.048113338562</v>
      </c>
      <c r="I404" s="6">
        <v>0</v>
      </c>
      <c r="J404" s="5">
        <v>28413.155372984962</v>
      </c>
      <c r="K404" s="5">
        <v>57854.650488763371</v>
      </c>
      <c r="L404" s="17">
        <v>264602.23475261522</v>
      </c>
      <c r="M404" s="32"/>
      <c r="N404" s="32"/>
      <c r="O404" s="73"/>
      <c r="P404" s="72"/>
      <c r="Q404" s="72"/>
      <c r="R404" s="72"/>
      <c r="S404" s="72"/>
      <c r="T404" s="72"/>
      <c r="U404" s="32"/>
      <c r="V404" s="32"/>
      <c r="W404" s="73"/>
      <c r="X404" s="72"/>
      <c r="Y404" s="72"/>
      <c r="Z404" s="72"/>
      <c r="AA404" s="72"/>
      <c r="AB404" s="72"/>
      <c r="AC404" s="39"/>
    </row>
    <row r="405" spans="1:29" x14ac:dyDescent="0.2">
      <c r="A405" s="114">
        <v>2</v>
      </c>
      <c r="B405" s="114">
        <v>26</v>
      </c>
      <c r="C405" s="114">
        <v>21</v>
      </c>
      <c r="D405" s="114">
        <v>2</v>
      </c>
      <c r="E405" s="34" t="s">
        <v>25</v>
      </c>
      <c r="F405" s="19">
        <v>5202.9285908843058</v>
      </c>
      <c r="G405" s="35">
        <v>29797.780950351666</v>
      </c>
      <c r="H405" s="35">
        <v>1577.6112668484157</v>
      </c>
      <c r="I405" s="43">
        <v>0</v>
      </c>
      <c r="J405" s="35">
        <v>13377.609871657667</v>
      </c>
      <c r="K405" s="35">
        <v>23063.605978333853</v>
      </c>
      <c r="L405" s="44">
        <v>73019.5366580759</v>
      </c>
      <c r="M405" s="32"/>
      <c r="N405" s="32"/>
      <c r="O405" s="74"/>
      <c r="P405" s="14"/>
      <c r="Q405" s="14"/>
      <c r="R405" s="14"/>
      <c r="S405" s="14"/>
      <c r="T405" s="14"/>
      <c r="U405" s="32"/>
      <c r="V405" s="32"/>
      <c r="W405" s="74"/>
      <c r="X405" s="14"/>
      <c r="Y405" s="14"/>
      <c r="Z405" s="14"/>
      <c r="AA405" s="14"/>
      <c r="AB405" s="14"/>
      <c r="AC405" s="39"/>
    </row>
    <row r="406" spans="1:29" x14ac:dyDescent="0.2">
      <c r="A406" s="114">
        <v>16</v>
      </c>
      <c r="B406" s="114">
        <v>27</v>
      </c>
      <c r="C406" s="114">
        <v>22</v>
      </c>
      <c r="D406" s="114">
        <v>16</v>
      </c>
      <c r="E406" s="34" t="s">
        <v>26</v>
      </c>
      <c r="F406" s="19">
        <v>7221.8705846393223</v>
      </c>
      <c r="G406" s="35">
        <v>51603.245618364344</v>
      </c>
      <c r="H406" s="35">
        <v>13350.919337306412</v>
      </c>
      <c r="I406" s="43">
        <v>0</v>
      </c>
      <c r="J406" s="35">
        <v>3558.3497244949485</v>
      </c>
      <c r="K406" s="35">
        <v>17684.683732498859</v>
      </c>
      <c r="L406" s="44">
        <v>93419.068997303897</v>
      </c>
      <c r="M406" s="32"/>
      <c r="N406" s="32"/>
      <c r="O406" s="74"/>
      <c r="P406" s="14"/>
      <c r="Q406" s="14"/>
      <c r="R406" s="14"/>
      <c r="S406" s="14"/>
      <c r="T406" s="14"/>
      <c r="U406" s="32"/>
      <c r="V406" s="32"/>
      <c r="W406" s="74"/>
      <c r="X406" s="14"/>
      <c r="Y406" s="14"/>
      <c r="Z406" s="14"/>
      <c r="AA406" s="14"/>
      <c r="AB406" s="14"/>
      <c r="AC406" s="39"/>
    </row>
    <row r="407" spans="1:29" x14ac:dyDescent="0.2">
      <c r="A407" s="114">
        <v>30</v>
      </c>
      <c r="B407" s="114">
        <v>28</v>
      </c>
      <c r="C407" s="114">
        <v>23</v>
      </c>
      <c r="D407" s="114">
        <v>30</v>
      </c>
      <c r="E407" s="34" t="s">
        <v>27</v>
      </c>
      <c r="F407" s="19">
        <v>15536.737416928223</v>
      </c>
      <c r="G407" s="35">
        <v>39749.817616360437</v>
      </c>
      <c r="H407" s="35">
        <v>14293.517509183737</v>
      </c>
      <c r="I407" s="43">
        <v>0</v>
      </c>
      <c r="J407" s="35">
        <v>11477.195776832345</v>
      </c>
      <c r="K407" s="35">
        <v>17106.360777930662</v>
      </c>
      <c r="L407" s="44">
        <v>98163.629097235404</v>
      </c>
      <c r="M407" s="32"/>
      <c r="N407" s="32"/>
      <c r="O407" s="74"/>
      <c r="P407" s="14"/>
      <c r="Q407" s="14"/>
      <c r="R407" s="14"/>
      <c r="S407" s="14"/>
      <c r="T407" s="14"/>
      <c r="U407" s="32"/>
      <c r="V407" s="32"/>
      <c r="W407" s="74"/>
      <c r="X407" s="14"/>
      <c r="Y407" s="14"/>
      <c r="Z407" s="14"/>
      <c r="AA407" s="14"/>
      <c r="AB407" s="14"/>
      <c r="AC407" s="39"/>
    </row>
    <row r="408" spans="1:29" ht="12" x14ac:dyDescent="0.25">
      <c r="A408" s="114">
        <v>64</v>
      </c>
      <c r="B408" s="114">
        <v>64</v>
      </c>
      <c r="C408" s="114">
        <v>24</v>
      </c>
      <c r="D408" s="114">
        <v>64</v>
      </c>
      <c r="E408" s="38"/>
      <c r="F408" s="7"/>
      <c r="G408" s="3"/>
      <c r="H408" s="3"/>
      <c r="I408" s="8"/>
      <c r="J408" s="3"/>
      <c r="K408" s="3"/>
      <c r="L408" s="45"/>
      <c r="M408" s="39"/>
      <c r="N408" s="39"/>
      <c r="O408" s="73"/>
      <c r="P408" s="75"/>
      <c r="Q408" s="75"/>
      <c r="R408" s="75"/>
      <c r="S408" s="75"/>
      <c r="T408" s="75"/>
      <c r="U408" s="39"/>
      <c r="V408" s="39"/>
      <c r="W408" s="73"/>
      <c r="X408" s="75"/>
      <c r="Y408" s="75"/>
      <c r="Z408" s="75"/>
      <c r="AA408" s="75"/>
      <c r="AB408" s="75"/>
      <c r="AC408" s="39"/>
    </row>
    <row r="409" spans="1:29" ht="12" x14ac:dyDescent="0.25">
      <c r="A409" s="153">
        <v>57</v>
      </c>
      <c r="B409" s="153">
        <v>53</v>
      </c>
      <c r="C409" s="153">
        <v>25</v>
      </c>
      <c r="D409" s="153">
        <v>51</v>
      </c>
      <c r="E409" s="41" t="s">
        <v>101</v>
      </c>
      <c r="F409" s="4">
        <v>179394.85757169939</v>
      </c>
      <c r="G409" s="5">
        <v>4614.567102690241</v>
      </c>
      <c r="H409" s="5">
        <v>1744.2750000000001</v>
      </c>
      <c r="I409" s="6">
        <v>6.449484478215334</v>
      </c>
      <c r="J409" s="5">
        <v>66863.718025328344</v>
      </c>
      <c r="K409" s="5">
        <v>748.32805654633046</v>
      </c>
      <c r="L409" s="17">
        <v>253372.19524074253</v>
      </c>
      <c r="M409" s="32"/>
      <c r="N409" s="32"/>
      <c r="O409" s="73"/>
      <c r="P409" s="72"/>
      <c r="Q409" s="72"/>
      <c r="R409" s="72"/>
      <c r="S409" s="72"/>
      <c r="T409" s="72"/>
      <c r="U409" s="32"/>
      <c r="V409" s="32"/>
      <c r="W409" s="73"/>
      <c r="X409" s="72"/>
      <c r="Y409" s="72"/>
      <c r="Z409" s="72"/>
      <c r="AA409" s="72"/>
      <c r="AB409" s="72"/>
      <c r="AC409" s="39"/>
    </row>
    <row r="410" spans="1:29" x14ac:dyDescent="0.2">
      <c r="A410" s="114">
        <v>19</v>
      </c>
      <c r="B410" s="114">
        <v>49</v>
      </c>
      <c r="C410" s="114">
        <v>26</v>
      </c>
      <c r="D410" s="114">
        <v>19</v>
      </c>
      <c r="E410" s="34" t="s">
        <v>28</v>
      </c>
      <c r="F410" s="19">
        <v>68917.187312718626</v>
      </c>
      <c r="G410" s="43">
        <v>385.63918094563678</v>
      </c>
      <c r="H410" s="43">
        <v>23.34</v>
      </c>
      <c r="I410" s="43">
        <v>0</v>
      </c>
      <c r="J410" s="35">
        <v>5320.4521915644482</v>
      </c>
      <c r="K410" s="35">
        <v>733.26044097747138</v>
      </c>
      <c r="L410" s="44">
        <v>75379.879126206171</v>
      </c>
      <c r="M410" s="32"/>
      <c r="N410" s="32"/>
      <c r="O410" s="74"/>
      <c r="P410" s="14"/>
      <c r="Q410" s="14"/>
      <c r="R410" s="14"/>
      <c r="S410" s="14"/>
      <c r="T410" s="14"/>
      <c r="U410" s="32"/>
      <c r="V410" s="32"/>
      <c r="W410" s="74"/>
      <c r="X410" s="14"/>
      <c r="Y410" s="14"/>
      <c r="Z410" s="14"/>
      <c r="AA410" s="14"/>
      <c r="AB410" s="14"/>
      <c r="AC410" s="39"/>
    </row>
    <row r="411" spans="1:29" x14ac:dyDescent="0.2">
      <c r="A411" s="114">
        <v>24</v>
      </c>
      <c r="B411" s="114">
        <v>50</v>
      </c>
      <c r="C411" s="114">
        <v>27</v>
      </c>
      <c r="D411" s="114">
        <v>24</v>
      </c>
      <c r="E411" s="34" t="s">
        <v>29</v>
      </c>
      <c r="F411" s="19">
        <v>50205.150425288899</v>
      </c>
      <c r="G411" s="43">
        <v>147.11826463064395</v>
      </c>
      <c r="H411" s="43">
        <v>553.375</v>
      </c>
      <c r="I411" s="43">
        <v>0</v>
      </c>
      <c r="J411" s="35">
        <v>16402.192578310358</v>
      </c>
      <c r="K411" s="35">
        <v>0</v>
      </c>
      <c r="L411" s="44">
        <v>67307.836268229905</v>
      </c>
      <c r="M411" s="32"/>
      <c r="N411" s="32"/>
      <c r="O411" s="74"/>
      <c r="P411" s="14"/>
      <c r="Q411" s="14"/>
      <c r="R411" s="14"/>
      <c r="S411" s="14"/>
      <c r="T411" s="14"/>
      <c r="U411" s="32"/>
      <c r="V411" s="32"/>
      <c r="W411" s="74"/>
      <c r="X411" s="14"/>
      <c r="Y411" s="14"/>
      <c r="Z411" s="14"/>
      <c r="AA411" s="14"/>
      <c r="AB411" s="14"/>
      <c r="AC411" s="39"/>
    </row>
    <row r="412" spans="1:29" x14ac:dyDescent="0.2">
      <c r="A412" s="114">
        <v>26</v>
      </c>
      <c r="B412" s="114">
        <v>51</v>
      </c>
      <c r="C412" s="114">
        <v>28</v>
      </c>
      <c r="D412" s="114">
        <v>26</v>
      </c>
      <c r="E412" s="34" t="s">
        <v>30</v>
      </c>
      <c r="F412" s="19">
        <v>40582.763159920229</v>
      </c>
      <c r="G412" s="43">
        <v>893.96567971925992</v>
      </c>
      <c r="H412" s="43">
        <v>287.8</v>
      </c>
      <c r="I412" s="43">
        <v>6.449484478215334</v>
      </c>
      <c r="J412" s="35">
        <v>1461.6754408667798</v>
      </c>
      <c r="K412" s="35">
        <v>15.067615568859074</v>
      </c>
      <c r="L412" s="44">
        <v>43247.721380553339</v>
      </c>
      <c r="M412" s="32"/>
      <c r="N412" s="32"/>
      <c r="O412" s="74"/>
      <c r="P412" s="14"/>
      <c r="Q412" s="14"/>
      <c r="R412" s="14"/>
      <c r="S412" s="14"/>
      <c r="T412" s="14"/>
      <c r="U412" s="32"/>
      <c r="V412" s="32"/>
      <c r="W412" s="74"/>
      <c r="X412" s="14"/>
      <c r="Y412" s="14"/>
      <c r="Z412" s="14"/>
      <c r="AA412" s="14"/>
      <c r="AB412" s="14"/>
      <c r="AC412" s="39"/>
    </row>
    <row r="413" spans="1:29" x14ac:dyDescent="0.2">
      <c r="A413" s="114">
        <v>43</v>
      </c>
      <c r="B413" s="114">
        <v>52</v>
      </c>
      <c r="C413" s="114">
        <v>29</v>
      </c>
      <c r="D413" s="114">
        <v>43</v>
      </c>
      <c r="E413" s="34" t="s">
        <v>31</v>
      </c>
      <c r="F413" s="19">
        <v>19689.756673771648</v>
      </c>
      <c r="G413" s="43">
        <v>3187.8439773947002</v>
      </c>
      <c r="H413" s="43">
        <v>879.76</v>
      </c>
      <c r="I413" s="43">
        <v>0</v>
      </c>
      <c r="J413" s="35">
        <v>43679.397814586759</v>
      </c>
      <c r="K413" s="35">
        <v>0</v>
      </c>
      <c r="L413" s="44">
        <v>67436.758465753112</v>
      </c>
      <c r="M413" s="32"/>
      <c r="N413" s="32"/>
      <c r="O413" s="74"/>
      <c r="P413" s="14"/>
      <c r="Q413" s="14"/>
      <c r="R413" s="14"/>
      <c r="S413" s="14"/>
      <c r="T413" s="14"/>
      <c r="U413" s="32"/>
      <c r="V413" s="32"/>
      <c r="W413" s="74"/>
      <c r="X413" s="14"/>
      <c r="Y413" s="14"/>
      <c r="Z413" s="14"/>
      <c r="AA413" s="14"/>
      <c r="AB413" s="14"/>
      <c r="AC413" s="39"/>
    </row>
    <row r="414" spans="1:29" ht="12" x14ac:dyDescent="0.25">
      <c r="A414" s="114">
        <v>65</v>
      </c>
      <c r="B414" s="114">
        <v>65</v>
      </c>
      <c r="C414" s="114">
        <v>30</v>
      </c>
      <c r="D414" s="114">
        <v>65</v>
      </c>
      <c r="E414" s="31"/>
      <c r="F414" s="11"/>
      <c r="G414" s="13"/>
      <c r="H414" s="13"/>
      <c r="I414" s="8"/>
      <c r="J414" s="12"/>
      <c r="K414" s="12"/>
      <c r="L414" s="49"/>
      <c r="M414" s="39"/>
      <c r="N414" s="39"/>
      <c r="O414" s="73"/>
      <c r="P414" s="75"/>
      <c r="Q414" s="75"/>
      <c r="R414" s="75"/>
      <c r="S414" s="75"/>
      <c r="T414" s="75"/>
      <c r="U414" s="39"/>
      <c r="V414" s="39"/>
      <c r="W414" s="73"/>
      <c r="X414" s="75"/>
      <c r="Y414" s="75"/>
      <c r="Z414" s="75"/>
      <c r="AA414" s="75"/>
      <c r="AB414" s="75"/>
      <c r="AC414" s="39"/>
    </row>
    <row r="415" spans="1:29" ht="12" x14ac:dyDescent="0.25">
      <c r="A415" s="153">
        <v>46</v>
      </c>
      <c r="B415" s="153">
        <v>7</v>
      </c>
      <c r="C415" s="153">
        <v>31</v>
      </c>
      <c r="D415" s="153">
        <v>52</v>
      </c>
      <c r="E415" s="41" t="s">
        <v>100</v>
      </c>
      <c r="F415" s="4">
        <v>305535.71222199197</v>
      </c>
      <c r="G415" s="5">
        <v>280312.10979978024</v>
      </c>
      <c r="H415" s="5">
        <v>65210.351531485896</v>
      </c>
      <c r="I415" s="6">
        <v>10281.898941820071</v>
      </c>
      <c r="J415" s="5">
        <v>252965.01536725371</v>
      </c>
      <c r="K415" s="5">
        <v>51151.035077580396</v>
      </c>
      <c r="L415" s="17">
        <v>965456.12293991214</v>
      </c>
      <c r="M415" s="32"/>
      <c r="N415" s="32"/>
      <c r="O415" s="73"/>
      <c r="P415" s="72"/>
      <c r="Q415" s="72"/>
      <c r="R415" s="72"/>
      <c r="S415" s="72"/>
      <c r="T415" s="72"/>
      <c r="U415" s="32"/>
      <c r="V415" s="32"/>
      <c r="W415" s="73"/>
      <c r="X415" s="72"/>
      <c r="Y415" s="72"/>
      <c r="Z415" s="72"/>
      <c r="AA415" s="72"/>
      <c r="AB415" s="72"/>
      <c r="AC415" s="39"/>
    </row>
    <row r="416" spans="1:29" x14ac:dyDescent="0.2">
      <c r="A416" s="114">
        <v>13</v>
      </c>
      <c r="B416" s="114">
        <v>1</v>
      </c>
      <c r="C416" s="114">
        <v>32</v>
      </c>
      <c r="D416" s="114">
        <v>13</v>
      </c>
      <c r="E416" s="34" t="s">
        <v>32</v>
      </c>
      <c r="F416" s="19">
        <v>112635.8499411658</v>
      </c>
      <c r="G416" s="35">
        <v>11818.251831919806</v>
      </c>
      <c r="H416" s="35">
        <v>2871.3721539287849</v>
      </c>
      <c r="I416" s="43">
        <v>10277.89145005823</v>
      </c>
      <c r="J416" s="35">
        <v>31489.728478848552</v>
      </c>
      <c r="K416" s="35">
        <v>7004.9124208469329</v>
      </c>
      <c r="L416" s="44">
        <v>176098.00627676808</v>
      </c>
      <c r="M416" s="32"/>
      <c r="N416" s="32"/>
      <c r="O416" s="74"/>
      <c r="P416" s="14"/>
      <c r="Q416" s="14"/>
      <c r="R416" s="14"/>
      <c r="S416" s="14"/>
      <c r="T416" s="14"/>
      <c r="U416" s="32"/>
      <c r="V416" s="32"/>
      <c r="W416" s="74"/>
      <c r="X416" s="14"/>
      <c r="Y416" s="14"/>
      <c r="Z416" s="14"/>
      <c r="AA416" s="14"/>
      <c r="AB416" s="14"/>
      <c r="AC416" s="39"/>
    </row>
    <row r="417" spans="1:29" x14ac:dyDescent="0.2">
      <c r="A417" s="114">
        <v>15</v>
      </c>
      <c r="B417" s="114">
        <v>2</v>
      </c>
      <c r="C417" s="114">
        <v>33</v>
      </c>
      <c r="D417" s="114">
        <v>15</v>
      </c>
      <c r="E417" s="34" t="s">
        <v>33</v>
      </c>
      <c r="F417" s="19">
        <v>61615.038113087197</v>
      </c>
      <c r="G417" s="35">
        <v>84006.278530284966</v>
      </c>
      <c r="H417" s="35">
        <v>12744.542394569578</v>
      </c>
      <c r="I417" s="43">
        <v>4.0074917618400008</v>
      </c>
      <c r="J417" s="35">
        <v>78887.680838161992</v>
      </c>
      <c r="K417" s="35">
        <v>14369.098704703769</v>
      </c>
      <c r="L417" s="44">
        <v>251626.64607256936</v>
      </c>
      <c r="M417" s="32"/>
      <c r="N417" s="32"/>
      <c r="O417" s="74"/>
      <c r="P417" s="14"/>
      <c r="Q417" s="14"/>
      <c r="R417" s="14"/>
      <c r="S417" s="14"/>
      <c r="T417" s="14"/>
      <c r="U417" s="32"/>
      <c r="V417" s="32"/>
      <c r="W417" s="74"/>
      <c r="X417" s="14"/>
      <c r="Y417" s="14"/>
      <c r="Z417" s="14"/>
      <c r="AA417" s="14"/>
      <c r="AB417" s="14"/>
      <c r="AC417" s="39"/>
    </row>
    <row r="418" spans="1:29" x14ac:dyDescent="0.2">
      <c r="A418" s="114">
        <v>27</v>
      </c>
      <c r="B418" s="114">
        <v>3</v>
      </c>
      <c r="C418" s="114">
        <v>34</v>
      </c>
      <c r="D418" s="114">
        <v>27</v>
      </c>
      <c r="E418" s="34" t="s">
        <v>34</v>
      </c>
      <c r="F418" s="19">
        <v>13277.430322004602</v>
      </c>
      <c r="G418" s="35">
        <v>29637.15047809824</v>
      </c>
      <c r="H418" s="35">
        <v>20574.775099698032</v>
      </c>
      <c r="I418" s="43">
        <v>0</v>
      </c>
      <c r="J418" s="35">
        <v>42597.126430562035</v>
      </c>
      <c r="K418" s="35">
        <v>0</v>
      </c>
      <c r="L418" s="44">
        <v>106086.48233036291</v>
      </c>
      <c r="M418" s="32"/>
      <c r="N418" s="32"/>
      <c r="O418" s="74"/>
      <c r="P418" s="14"/>
      <c r="Q418" s="14"/>
      <c r="R418" s="14"/>
      <c r="S418" s="14"/>
      <c r="T418" s="14"/>
      <c r="U418" s="32"/>
      <c r="V418" s="32"/>
      <c r="W418" s="74"/>
      <c r="X418" s="14"/>
      <c r="Y418" s="14"/>
      <c r="Z418" s="14"/>
      <c r="AA418" s="14"/>
      <c r="AB418" s="14"/>
      <c r="AC418" s="39"/>
    </row>
    <row r="419" spans="1:29" x14ac:dyDescent="0.2">
      <c r="A419" s="114">
        <v>31</v>
      </c>
      <c r="B419" s="114">
        <v>4</v>
      </c>
      <c r="C419" s="114">
        <v>35</v>
      </c>
      <c r="D419" s="114">
        <v>31</v>
      </c>
      <c r="E419" s="34" t="s">
        <v>35</v>
      </c>
      <c r="F419" s="19">
        <v>23471.802749855367</v>
      </c>
      <c r="G419" s="35">
        <v>77289.227028793641</v>
      </c>
      <c r="H419" s="35">
        <v>6146.2076493794129</v>
      </c>
      <c r="I419" s="43">
        <v>0</v>
      </c>
      <c r="J419" s="35">
        <v>26222.787736517788</v>
      </c>
      <c r="K419" s="35">
        <v>10420.395140563258</v>
      </c>
      <c r="L419" s="44">
        <v>143550.42030510947</v>
      </c>
      <c r="M419" s="32"/>
      <c r="N419" s="32"/>
      <c r="O419" s="74"/>
      <c r="P419" s="14"/>
      <c r="Q419" s="14"/>
      <c r="R419" s="14"/>
      <c r="S419" s="14"/>
      <c r="T419" s="14"/>
      <c r="U419" s="32"/>
      <c r="V419" s="32"/>
      <c r="W419" s="74"/>
      <c r="X419" s="14"/>
      <c r="Y419" s="14"/>
      <c r="Z419" s="14"/>
      <c r="AA419" s="14"/>
      <c r="AB419" s="14"/>
      <c r="AC419" s="39"/>
    </row>
    <row r="420" spans="1:29" x14ac:dyDescent="0.2">
      <c r="A420" s="114">
        <v>32</v>
      </c>
      <c r="B420" s="114">
        <v>5</v>
      </c>
      <c r="C420" s="114">
        <v>36</v>
      </c>
      <c r="D420" s="114">
        <v>32</v>
      </c>
      <c r="E420" s="34" t="s">
        <v>36</v>
      </c>
      <c r="F420" s="19">
        <v>59425.488437671745</v>
      </c>
      <c r="G420" s="35">
        <v>69695.710979399504</v>
      </c>
      <c r="H420" s="35">
        <v>15321.204588144205</v>
      </c>
      <c r="I420" s="43">
        <v>0</v>
      </c>
      <c r="J420" s="35">
        <v>48815.908452742973</v>
      </c>
      <c r="K420" s="35">
        <v>14764.873635586242</v>
      </c>
      <c r="L420" s="44">
        <v>208023.18609354465</v>
      </c>
      <c r="M420" s="32"/>
      <c r="N420" s="32"/>
      <c r="O420" s="74"/>
      <c r="P420" s="14"/>
      <c r="Q420" s="14"/>
      <c r="R420" s="14"/>
      <c r="S420" s="14"/>
      <c r="T420" s="14"/>
      <c r="U420" s="32"/>
      <c r="V420" s="32"/>
      <c r="W420" s="74"/>
      <c r="X420" s="14"/>
      <c r="Y420" s="14"/>
      <c r="Z420" s="14"/>
      <c r="AA420" s="14"/>
      <c r="AB420" s="14"/>
      <c r="AC420" s="39"/>
    </row>
    <row r="421" spans="1:29" x14ac:dyDescent="0.2">
      <c r="A421" s="114">
        <v>40</v>
      </c>
      <c r="B421" s="114">
        <v>6</v>
      </c>
      <c r="C421" s="114">
        <v>37</v>
      </c>
      <c r="D421" s="114">
        <v>40</v>
      </c>
      <c r="E421" s="34" t="s">
        <v>37</v>
      </c>
      <c r="F421" s="19">
        <v>35110.10265820723</v>
      </c>
      <c r="G421" s="35">
        <v>7865.4909512840904</v>
      </c>
      <c r="H421" s="35">
        <v>7552.2496457658717</v>
      </c>
      <c r="I421" s="43">
        <v>0</v>
      </c>
      <c r="J421" s="35">
        <v>24951.783430420401</v>
      </c>
      <c r="K421" s="35">
        <v>4591.7551758802001</v>
      </c>
      <c r="L421" s="44">
        <v>80071.381861557791</v>
      </c>
      <c r="M421" s="32"/>
      <c r="N421" s="32"/>
      <c r="O421" s="74"/>
      <c r="P421" s="14"/>
      <c r="Q421" s="14"/>
      <c r="R421" s="14"/>
      <c r="S421" s="14"/>
      <c r="T421" s="14"/>
      <c r="U421" s="32"/>
      <c r="V421" s="32"/>
      <c r="W421" s="74"/>
      <c r="X421" s="14"/>
      <c r="Y421" s="14"/>
      <c r="Z421" s="14"/>
      <c r="AA421" s="14"/>
      <c r="AB421" s="14"/>
      <c r="AC421" s="39"/>
    </row>
    <row r="422" spans="1:29" ht="12" x14ac:dyDescent="0.25">
      <c r="A422" s="114">
        <v>66</v>
      </c>
      <c r="B422" s="114">
        <v>66</v>
      </c>
      <c r="C422" s="114">
        <v>38</v>
      </c>
      <c r="D422" s="114">
        <v>66</v>
      </c>
      <c r="E422" s="38"/>
      <c r="F422" s="7"/>
      <c r="G422" s="3"/>
      <c r="H422" s="3"/>
      <c r="I422" s="8"/>
      <c r="J422" s="3"/>
      <c r="K422" s="3"/>
      <c r="L422" s="45"/>
      <c r="M422" s="39"/>
      <c r="N422" s="39"/>
      <c r="O422" s="73"/>
      <c r="P422" s="75"/>
      <c r="Q422" s="75"/>
      <c r="R422" s="75"/>
      <c r="S422" s="75"/>
      <c r="T422" s="75"/>
      <c r="U422" s="39"/>
      <c r="V422" s="39"/>
      <c r="W422" s="73"/>
      <c r="X422" s="75"/>
      <c r="Y422" s="75"/>
      <c r="Z422" s="75"/>
      <c r="AA422" s="75"/>
      <c r="AB422" s="75"/>
      <c r="AC422" s="39"/>
    </row>
    <row r="423" spans="1:29" ht="12" x14ac:dyDescent="0.25">
      <c r="A423" s="153">
        <v>53</v>
      </c>
      <c r="B423" s="153">
        <v>35</v>
      </c>
      <c r="C423" s="153">
        <v>39</v>
      </c>
      <c r="D423" s="153">
        <v>53</v>
      </c>
      <c r="E423" s="41" t="s">
        <v>99</v>
      </c>
      <c r="F423" s="4">
        <v>70593.879727565654</v>
      </c>
      <c r="G423" s="5">
        <v>86876.270820093574</v>
      </c>
      <c r="H423" s="5">
        <v>67829.062576392418</v>
      </c>
      <c r="I423" s="6">
        <v>0</v>
      </c>
      <c r="J423" s="5">
        <v>181200.38757929322</v>
      </c>
      <c r="K423" s="5">
        <v>27653.713880427233</v>
      </c>
      <c r="L423" s="17">
        <v>434153.31458377209</v>
      </c>
      <c r="M423" s="32"/>
      <c r="N423" s="32"/>
      <c r="O423" s="73"/>
      <c r="P423" s="72"/>
      <c r="Q423" s="72"/>
      <c r="R423" s="72"/>
      <c r="S423" s="72"/>
      <c r="T423" s="72"/>
      <c r="U423" s="32"/>
      <c r="V423" s="32"/>
      <c r="W423" s="73"/>
      <c r="X423" s="72"/>
      <c r="Y423" s="72"/>
      <c r="Z423" s="72"/>
      <c r="AA423" s="72"/>
      <c r="AB423" s="72"/>
      <c r="AC423" s="39"/>
    </row>
    <row r="424" spans="1:29" x14ac:dyDescent="0.2">
      <c r="A424" s="114">
        <v>8</v>
      </c>
      <c r="B424" s="114">
        <v>30</v>
      </c>
      <c r="C424" s="114">
        <v>40</v>
      </c>
      <c r="D424" s="114">
        <v>8</v>
      </c>
      <c r="E424" s="34" t="s">
        <v>38</v>
      </c>
      <c r="F424" s="19">
        <v>33073.378473974604</v>
      </c>
      <c r="G424" s="35">
        <v>7884.4728041599828</v>
      </c>
      <c r="H424" s="35">
        <v>7659.0144411558003</v>
      </c>
      <c r="I424" s="43">
        <v>0</v>
      </c>
      <c r="J424" s="35">
        <v>77327.326323100409</v>
      </c>
      <c r="K424" s="35">
        <v>1007.9882887662056</v>
      </c>
      <c r="L424" s="44">
        <v>126952.180331157</v>
      </c>
      <c r="M424" s="32"/>
      <c r="N424" s="32"/>
      <c r="O424" s="74"/>
      <c r="P424" s="14"/>
      <c r="Q424" s="14"/>
      <c r="R424" s="14"/>
      <c r="S424" s="14"/>
      <c r="T424" s="14"/>
      <c r="U424" s="32"/>
      <c r="V424" s="32"/>
      <c r="W424" s="74"/>
      <c r="X424" s="14"/>
      <c r="Y424" s="14"/>
      <c r="Z424" s="14"/>
      <c r="AA424" s="14"/>
      <c r="AB424" s="14"/>
      <c r="AC424" s="39"/>
    </row>
    <row r="425" spans="1:29" x14ac:dyDescent="0.2">
      <c r="A425" s="114">
        <v>9</v>
      </c>
      <c r="B425" s="114">
        <v>31</v>
      </c>
      <c r="C425" s="114">
        <v>41</v>
      </c>
      <c r="D425" s="114">
        <v>9</v>
      </c>
      <c r="E425" s="34" t="s">
        <v>39</v>
      </c>
      <c r="F425" s="19">
        <v>11620.743606814962</v>
      </c>
      <c r="G425" s="35">
        <v>19092.049283435306</v>
      </c>
      <c r="H425" s="35">
        <v>5756.8571407280033</v>
      </c>
      <c r="I425" s="43">
        <v>0</v>
      </c>
      <c r="J425" s="35">
        <v>41216.501853352711</v>
      </c>
      <c r="K425" s="35">
        <v>20865.426769595641</v>
      </c>
      <c r="L425" s="44">
        <v>98551.578653926626</v>
      </c>
      <c r="M425" s="32"/>
      <c r="N425" s="32"/>
      <c r="O425" s="74"/>
      <c r="P425" s="14"/>
      <c r="Q425" s="14"/>
      <c r="R425" s="14"/>
      <c r="S425" s="14"/>
      <c r="T425" s="14"/>
      <c r="U425" s="32"/>
      <c r="V425" s="32"/>
      <c r="W425" s="74"/>
      <c r="X425" s="14"/>
      <c r="Y425" s="14"/>
      <c r="Z425" s="14"/>
      <c r="AA425" s="14"/>
      <c r="AB425" s="14"/>
      <c r="AC425" s="39"/>
    </row>
    <row r="426" spans="1:29" x14ac:dyDescent="0.2">
      <c r="A426" s="114">
        <v>28</v>
      </c>
      <c r="B426" s="114">
        <v>32</v>
      </c>
      <c r="C426" s="114">
        <v>42</v>
      </c>
      <c r="D426" s="114">
        <v>28</v>
      </c>
      <c r="E426" s="34" t="s">
        <v>40</v>
      </c>
      <c r="F426" s="19">
        <v>20534.467989715067</v>
      </c>
      <c r="G426" s="35">
        <v>40023.502758778304</v>
      </c>
      <c r="H426" s="35">
        <v>43266.289971471124</v>
      </c>
      <c r="I426" s="43">
        <v>0</v>
      </c>
      <c r="J426" s="35">
        <v>43837.305716377537</v>
      </c>
      <c r="K426" s="35">
        <v>3027.7007176941206</v>
      </c>
      <c r="L426" s="44">
        <v>150689.26715403615</v>
      </c>
      <c r="M426" s="32"/>
      <c r="N426" s="32"/>
      <c r="O426" s="74"/>
      <c r="P426" s="14"/>
      <c r="Q426" s="14"/>
      <c r="R426" s="14"/>
      <c r="S426" s="14"/>
      <c r="T426" s="14"/>
      <c r="U426" s="32"/>
      <c r="V426" s="32"/>
      <c r="W426" s="74"/>
      <c r="X426" s="14"/>
      <c r="Y426" s="14"/>
      <c r="Z426" s="14"/>
      <c r="AA426" s="14"/>
      <c r="AB426" s="14"/>
      <c r="AC426" s="39"/>
    </row>
    <row r="427" spans="1:29" x14ac:dyDescent="0.2">
      <c r="A427" s="114">
        <v>34</v>
      </c>
      <c r="B427" s="114">
        <v>33</v>
      </c>
      <c r="C427" s="114">
        <v>43</v>
      </c>
      <c r="D427" s="114">
        <v>34</v>
      </c>
      <c r="E427" s="34" t="s">
        <v>41</v>
      </c>
      <c r="F427" s="19">
        <v>3392.4369038074615</v>
      </c>
      <c r="G427" s="35">
        <v>2813.6555309368855</v>
      </c>
      <c r="H427" s="35">
        <v>753.19103984219998</v>
      </c>
      <c r="I427" s="43">
        <v>0</v>
      </c>
      <c r="J427" s="35">
        <v>14625.28300332477</v>
      </c>
      <c r="K427" s="35">
        <v>108.56250245438952</v>
      </c>
      <c r="L427" s="44">
        <v>21693.128980365706</v>
      </c>
      <c r="M427" s="32"/>
      <c r="N427" s="32"/>
      <c r="O427" s="74"/>
      <c r="P427" s="14"/>
      <c r="Q427" s="14"/>
      <c r="R427" s="14"/>
      <c r="S427" s="14"/>
      <c r="T427" s="14"/>
      <c r="U427" s="32"/>
      <c r="V427" s="32"/>
      <c r="W427" s="74"/>
      <c r="X427" s="14"/>
      <c r="Y427" s="14"/>
      <c r="Z427" s="14"/>
      <c r="AA427" s="14"/>
      <c r="AB427" s="14"/>
      <c r="AC427" s="39"/>
    </row>
    <row r="428" spans="1:29" x14ac:dyDescent="0.2">
      <c r="A428" s="114">
        <v>35</v>
      </c>
      <c r="B428" s="114">
        <v>34</v>
      </c>
      <c r="C428" s="114">
        <v>44</v>
      </c>
      <c r="D428" s="114">
        <v>35</v>
      </c>
      <c r="E428" s="34" t="s">
        <v>42</v>
      </c>
      <c r="F428" s="19">
        <v>1972.8527532535568</v>
      </c>
      <c r="G428" s="35">
        <v>17062.590442783101</v>
      </c>
      <c r="H428" s="35">
        <v>10393.709983195296</v>
      </c>
      <c r="I428" s="43">
        <v>0</v>
      </c>
      <c r="J428" s="35">
        <v>4193.9706831377962</v>
      </c>
      <c r="K428" s="35">
        <v>2644.035601916878</v>
      </c>
      <c r="L428" s="44">
        <v>36267.159464286626</v>
      </c>
      <c r="M428" s="32"/>
      <c r="N428" s="32"/>
      <c r="O428" s="74"/>
      <c r="P428" s="14"/>
      <c r="Q428" s="14"/>
      <c r="R428" s="14"/>
      <c r="S428" s="14"/>
      <c r="T428" s="14"/>
      <c r="U428" s="32"/>
      <c r="V428" s="32"/>
      <c r="W428" s="74"/>
      <c r="X428" s="14"/>
      <c r="Y428" s="14"/>
      <c r="Z428" s="14"/>
      <c r="AA428" s="14"/>
      <c r="AB428" s="14"/>
      <c r="AC428" s="39"/>
    </row>
    <row r="429" spans="1:29" ht="12" x14ac:dyDescent="0.25">
      <c r="A429" s="114">
        <v>67</v>
      </c>
      <c r="B429" s="114">
        <v>67</v>
      </c>
      <c r="C429" s="114">
        <v>45</v>
      </c>
      <c r="D429" s="114">
        <v>67</v>
      </c>
      <c r="E429" s="31"/>
      <c r="F429" s="11"/>
      <c r="G429" s="12"/>
      <c r="H429" s="12"/>
      <c r="I429" s="13"/>
      <c r="J429" s="12"/>
      <c r="K429" s="12"/>
      <c r="L429" s="49"/>
      <c r="M429" s="39"/>
      <c r="N429" s="39"/>
      <c r="O429" s="73"/>
      <c r="P429" s="75"/>
      <c r="Q429" s="75"/>
      <c r="R429" s="75"/>
      <c r="S429" s="75"/>
      <c r="T429" s="75"/>
      <c r="U429" s="39"/>
      <c r="V429" s="39"/>
      <c r="W429" s="73"/>
      <c r="X429" s="75"/>
      <c r="Y429" s="75"/>
      <c r="Z429" s="75"/>
      <c r="AA429" s="75"/>
      <c r="AB429" s="75"/>
      <c r="AC429" s="39"/>
    </row>
    <row r="430" spans="1:29" ht="12" x14ac:dyDescent="0.25">
      <c r="A430" s="153">
        <v>49</v>
      </c>
      <c r="B430" s="153">
        <v>16</v>
      </c>
      <c r="C430" s="153">
        <v>46</v>
      </c>
      <c r="D430" s="153">
        <v>54</v>
      </c>
      <c r="E430" s="41" t="s">
        <v>98</v>
      </c>
      <c r="F430" s="4">
        <v>27483.891437386585</v>
      </c>
      <c r="G430" s="5">
        <v>146818.90419408769</v>
      </c>
      <c r="H430" s="5">
        <v>66942.146837642125</v>
      </c>
      <c r="I430" s="6">
        <v>0</v>
      </c>
      <c r="J430" s="5">
        <v>48921.67310134376</v>
      </c>
      <c r="K430" s="5">
        <v>77562.759401139148</v>
      </c>
      <c r="L430" s="17">
        <v>367729.37497159932</v>
      </c>
      <c r="M430" s="32"/>
      <c r="N430" s="32"/>
      <c r="O430" s="73"/>
      <c r="P430" s="72"/>
      <c r="Q430" s="72"/>
      <c r="R430" s="72"/>
      <c r="S430" s="72"/>
      <c r="T430" s="72"/>
      <c r="U430" s="32"/>
      <c r="V430" s="32"/>
      <c r="W430" s="73"/>
      <c r="X430" s="72"/>
      <c r="Y430" s="72"/>
      <c r="Z430" s="72"/>
      <c r="AA430" s="72"/>
      <c r="AB430" s="72"/>
      <c r="AC430" s="39"/>
    </row>
    <row r="431" spans="1:29" x14ac:dyDescent="0.2">
      <c r="A431" s="114">
        <v>4</v>
      </c>
      <c r="B431" s="114">
        <v>13</v>
      </c>
      <c r="C431" s="114">
        <v>47</v>
      </c>
      <c r="D431" s="114">
        <v>4</v>
      </c>
      <c r="E431" s="34" t="s">
        <v>43</v>
      </c>
      <c r="F431" s="19">
        <v>20397.359147862233</v>
      </c>
      <c r="G431" s="35">
        <v>86507.549497516593</v>
      </c>
      <c r="H431" s="35">
        <v>44969.806213591641</v>
      </c>
      <c r="I431" s="50">
        <v>0</v>
      </c>
      <c r="J431" s="35">
        <v>7930.5495550778396</v>
      </c>
      <c r="K431" s="35">
        <v>37711.956050337685</v>
      </c>
      <c r="L431" s="44">
        <v>197517.22046438599</v>
      </c>
      <c r="M431" s="32"/>
      <c r="N431" s="32"/>
      <c r="O431" s="74"/>
      <c r="P431" s="14"/>
      <c r="Q431" s="14"/>
      <c r="R431" s="14"/>
      <c r="S431" s="14"/>
      <c r="T431" s="14"/>
      <c r="U431" s="32"/>
      <c r="V431" s="32"/>
      <c r="W431" s="74"/>
      <c r="X431" s="14"/>
      <c r="Y431" s="14"/>
      <c r="Z431" s="14"/>
      <c r="AA431" s="14"/>
      <c r="AB431" s="14"/>
      <c r="AC431" s="39"/>
    </row>
    <row r="432" spans="1:29" x14ac:dyDescent="0.2">
      <c r="A432" s="114">
        <v>14</v>
      </c>
      <c r="B432" s="114">
        <v>14</v>
      </c>
      <c r="C432" s="114">
        <v>48</v>
      </c>
      <c r="D432" s="114">
        <v>14</v>
      </c>
      <c r="E432" s="34" t="s">
        <v>44</v>
      </c>
      <c r="F432" s="19">
        <v>2815.5377690833297</v>
      </c>
      <c r="G432" s="35">
        <v>9353.0002114239669</v>
      </c>
      <c r="H432" s="35">
        <v>8624.0268133402187</v>
      </c>
      <c r="I432" s="50">
        <v>0</v>
      </c>
      <c r="J432" s="35">
        <v>25960.599280978342</v>
      </c>
      <c r="K432" s="35">
        <v>32190.831731501785</v>
      </c>
      <c r="L432" s="44">
        <v>78943.995806327643</v>
      </c>
      <c r="M432" s="32"/>
      <c r="N432" s="32"/>
      <c r="O432" s="74"/>
      <c r="P432" s="14"/>
      <c r="Q432" s="14"/>
      <c r="R432" s="14"/>
      <c r="S432" s="14"/>
      <c r="T432" s="14"/>
      <c r="U432" s="32"/>
      <c r="V432" s="32"/>
      <c r="W432" s="74"/>
      <c r="X432" s="14"/>
      <c r="Y432" s="14"/>
      <c r="Z432" s="14"/>
      <c r="AA432" s="14"/>
      <c r="AB432" s="14"/>
      <c r="AC432" s="39"/>
    </row>
    <row r="433" spans="1:29" x14ac:dyDescent="0.2">
      <c r="A433" s="114">
        <v>36</v>
      </c>
      <c r="B433" s="114">
        <v>15</v>
      </c>
      <c r="C433" s="114">
        <v>49</v>
      </c>
      <c r="D433" s="114">
        <v>36</v>
      </c>
      <c r="E433" s="34" t="s">
        <v>45</v>
      </c>
      <c r="F433" s="19">
        <v>4270.9945204410224</v>
      </c>
      <c r="G433" s="35">
        <v>50958.354485147131</v>
      </c>
      <c r="H433" s="35">
        <v>13348.313810710255</v>
      </c>
      <c r="I433" s="50">
        <v>0</v>
      </c>
      <c r="J433" s="35">
        <v>15030.524265287582</v>
      </c>
      <c r="K433" s="35">
        <v>7659.9716192996775</v>
      </c>
      <c r="L433" s="44">
        <v>91268.158700885659</v>
      </c>
      <c r="M433" s="32"/>
      <c r="N433" s="32"/>
      <c r="O433" s="74"/>
      <c r="P433" s="14"/>
      <c r="Q433" s="14"/>
      <c r="R433" s="14"/>
      <c r="S433" s="14"/>
      <c r="T433" s="14"/>
      <c r="U433" s="32"/>
      <c r="V433" s="32"/>
      <c r="W433" s="74"/>
      <c r="X433" s="14"/>
      <c r="Y433" s="14"/>
      <c r="Z433" s="14"/>
      <c r="AA433" s="14"/>
      <c r="AB433" s="14"/>
      <c r="AC433" s="39"/>
    </row>
    <row r="434" spans="1:29" ht="12" x14ac:dyDescent="0.25">
      <c r="A434" s="114">
        <v>68</v>
      </c>
      <c r="B434" s="114">
        <v>68</v>
      </c>
      <c r="C434" s="114">
        <v>50</v>
      </c>
      <c r="D434" s="114">
        <v>68</v>
      </c>
      <c r="E434" s="38"/>
      <c r="F434" s="7"/>
      <c r="G434" s="3"/>
      <c r="H434" s="3"/>
      <c r="I434" s="15"/>
      <c r="J434" s="3"/>
      <c r="K434" s="3"/>
      <c r="L434" s="45"/>
      <c r="M434" s="39"/>
      <c r="N434" s="39"/>
      <c r="O434" s="73"/>
      <c r="P434" s="75"/>
      <c r="Q434" s="75"/>
      <c r="R434" s="75"/>
      <c r="S434" s="75"/>
      <c r="T434" s="75"/>
      <c r="U434" s="39"/>
      <c r="V434" s="39"/>
      <c r="W434" s="73"/>
      <c r="X434" s="75"/>
      <c r="Y434" s="75"/>
      <c r="Z434" s="75"/>
      <c r="AA434" s="75"/>
      <c r="AB434" s="75"/>
      <c r="AC434" s="39"/>
    </row>
    <row r="435" spans="1:29" ht="12" x14ac:dyDescent="0.25">
      <c r="A435" s="153">
        <v>55</v>
      </c>
      <c r="B435" s="153">
        <v>44</v>
      </c>
      <c r="C435" s="153">
        <v>51</v>
      </c>
      <c r="D435" s="153">
        <v>55</v>
      </c>
      <c r="E435" s="41" t="s">
        <v>97</v>
      </c>
      <c r="F435" s="4">
        <v>62063.410869354688</v>
      </c>
      <c r="G435" s="5">
        <v>36717.058533115975</v>
      </c>
      <c r="H435" s="5">
        <v>13496.707793510117</v>
      </c>
      <c r="I435" s="6">
        <v>171.13819071711811</v>
      </c>
      <c r="J435" s="5">
        <v>171687.57941602459</v>
      </c>
      <c r="K435" s="5">
        <v>5645.7139408346829</v>
      </c>
      <c r="L435" s="17">
        <v>289781.60874355718</v>
      </c>
      <c r="M435" s="32"/>
      <c r="N435" s="32"/>
      <c r="O435" s="73"/>
      <c r="P435" s="72"/>
      <c r="Q435" s="72"/>
      <c r="R435" s="72"/>
      <c r="S435" s="72"/>
      <c r="T435" s="72"/>
      <c r="U435" s="32"/>
      <c r="V435" s="32"/>
      <c r="W435" s="73"/>
      <c r="X435" s="72"/>
      <c r="Y435" s="72"/>
      <c r="Z435" s="72"/>
      <c r="AA435" s="72"/>
      <c r="AB435" s="72"/>
      <c r="AC435" s="39"/>
    </row>
    <row r="436" spans="1:29" x14ac:dyDescent="0.2">
      <c r="A436" s="114">
        <v>20</v>
      </c>
      <c r="B436" s="114">
        <v>40</v>
      </c>
      <c r="C436" s="114">
        <v>52</v>
      </c>
      <c r="D436" s="114">
        <v>20</v>
      </c>
      <c r="E436" s="34" t="s">
        <v>46</v>
      </c>
      <c r="F436" s="19">
        <v>11921.689807568044</v>
      </c>
      <c r="G436" s="35">
        <v>5089.5711601944995</v>
      </c>
      <c r="H436" s="35">
        <v>3438.2947421500303</v>
      </c>
      <c r="I436" s="43">
        <v>0</v>
      </c>
      <c r="J436" s="35">
        <v>55308.788968857763</v>
      </c>
      <c r="K436" s="35">
        <v>2475.0878139436004</v>
      </c>
      <c r="L436" s="44">
        <v>78233.432492713939</v>
      </c>
      <c r="M436" s="32"/>
      <c r="N436" s="32"/>
      <c r="O436" s="74"/>
      <c r="P436" s="14"/>
      <c r="Q436" s="14"/>
      <c r="R436" s="14"/>
      <c r="S436" s="14"/>
      <c r="T436" s="14"/>
      <c r="U436" s="32"/>
      <c r="V436" s="32"/>
      <c r="W436" s="74"/>
      <c r="X436" s="14"/>
      <c r="Y436" s="14"/>
      <c r="Z436" s="14"/>
      <c r="AA436" s="14"/>
      <c r="AB436" s="14"/>
      <c r="AC436" s="39"/>
    </row>
    <row r="437" spans="1:29" x14ac:dyDescent="0.2">
      <c r="A437" s="114">
        <v>29</v>
      </c>
      <c r="B437" s="114">
        <v>41</v>
      </c>
      <c r="C437" s="114">
        <v>53</v>
      </c>
      <c r="D437" s="114">
        <v>29</v>
      </c>
      <c r="E437" s="34" t="s">
        <v>47</v>
      </c>
      <c r="F437" s="19">
        <v>27349.097304980696</v>
      </c>
      <c r="G437" s="35">
        <v>10669.892492876183</v>
      </c>
      <c r="H437" s="35">
        <v>4418.1093294711609</v>
      </c>
      <c r="I437" s="43">
        <v>55.127315169239992</v>
      </c>
      <c r="J437" s="35">
        <v>73237.903547976675</v>
      </c>
      <c r="K437" s="35">
        <v>3145.9378908871527</v>
      </c>
      <c r="L437" s="44">
        <v>118876.0678813611</v>
      </c>
      <c r="M437" s="32"/>
      <c r="N437" s="32"/>
      <c r="O437" s="74"/>
      <c r="P437" s="14"/>
      <c r="Q437" s="14"/>
      <c r="R437" s="14"/>
      <c r="S437" s="14"/>
      <c r="T437" s="14"/>
      <c r="U437" s="32"/>
      <c r="V437" s="32"/>
      <c r="W437" s="74"/>
      <c r="X437" s="14"/>
      <c r="Y437" s="14"/>
      <c r="Z437" s="14"/>
      <c r="AA437" s="14"/>
      <c r="AB437" s="14"/>
      <c r="AC437" s="39"/>
    </row>
    <row r="438" spans="1:29" x14ac:dyDescent="0.2">
      <c r="A438" s="114">
        <v>39</v>
      </c>
      <c r="B438" s="114">
        <v>42</v>
      </c>
      <c r="C438" s="114">
        <v>54</v>
      </c>
      <c r="D438" s="114">
        <v>39</v>
      </c>
      <c r="E438" s="34" t="s">
        <v>48</v>
      </c>
      <c r="F438" s="19">
        <v>18791.461716352303</v>
      </c>
      <c r="G438" s="35">
        <v>2946.0997160396191</v>
      </c>
      <c r="H438" s="35">
        <v>1932.237958944625</v>
      </c>
      <c r="I438" s="43">
        <v>116.01087554787811</v>
      </c>
      <c r="J438" s="35">
        <v>14016.355945336922</v>
      </c>
      <c r="K438" s="35">
        <v>0</v>
      </c>
      <c r="L438" s="44">
        <v>37802.166212221346</v>
      </c>
      <c r="M438" s="32"/>
      <c r="N438" s="32"/>
      <c r="O438" s="74"/>
      <c r="P438" s="14"/>
      <c r="Q438" s="14"/>
      <c r="R438" s="14"/>
      <c r="S438" s="14"/>
      <c r="T438" s="14"/>
      <c r="U438" s="32"/>
      <c r="V438" s="32"/>
      <c r="W438" s="74"/>
      <c r="X438" s="14"/>
      <c r="Y438" s="14"/>
      <c r="Z438" s="14"/>
      <c r="AA438" s="14"/>
      <c r="AB438" s="14"/>
      <c r="AC438" s="39"/>
    </row>
    <row r="439" spans="1:29" x14ac:dyDescent="0.2">
      <c r="A439" s="114">
        <v>45</v>
      </c>
      <c r="B439" s="114">
        <v>43</v>
      </c>
      <c r="C439" s="114">
        <v>55</v>
      </c>
      <c r="D439" s="114">
        <v>45</v>
      </c>
      <c r="E439" s="34" t="s">
        <v>49</v>
      </c>
      <c r="F439" s="19">
        <v>4001.1620404536393</v>
      </c>
      <c r="G439" s="35">
        <v>18011.495164005672</v>
      </c>
      <c r="H439" s="35">
        <v>3708.0657629443022</v>
      </c>
      <c r="I439" s="43">
        <v>0</v>
      </c>
      <c r="J439" s="35">
        <v>29124.530953853242</v>
      </c>
      <c r="K439" s="35">
        <v>24.688236003929259</v>
      </c>
      <c r="L439" s="44">
        <v>54869.942157260783</v>
      </c>
      <c r="M439" s="32"/>
      <c r="N439" s="32"/>
      <c r="O439" s="74"/>
      <c r="P439" s="14"/>
      <c r="Q439" s="14"/>
      <c r="R439" s="14"/>
      <c r="S439" s="14"/>
      <c r="T439" s="14"/>
      <c r="U439" s="32"/>
      <c r="V439" s="32"/>
      <c r="W439" s="74"/>
      <c r="X439" s="14"/>
      <c r="Y439" s="14"/>
      <c r="Z439" s="14"/>
      <c r="AA439" s="14"/>
      <c r="AB439" s="14"/>
      <c r="AC439" s="39"/>
    </row>
    <row r="440" spans="1:29" ht="12" x14ac:dyDescent="0.25">
      <c r="A440" s="114">
        <v>69</v>
      </c>
      <c r="B440" s="114">
        <v>69</v>
      </c>
      <c r="C440" s="114">
        <v>56</v>
      </c>
      <c r="D440" s="114">
        <v>69</v>
      </c>
      <c r="E440" s="31"/>
      <c r="F440" s="11"/>
      <c r="G440" s="12"/>
      <c r="H440" s="12"/>
      <c r="I440" s="13"/>
      <c r="J440" s="12"/>
      <c r="K440" s="12"/>
      <c r="L440" s="49"/>
      <c r="M440" s="39"/>
      <c r="N440" s="39"/>
      <c r="O440" s="73"/>
      <c r="P440" s="75"/>
      <c r="Q440" s="75"/>
      <c r="R440" s="75"/>
      <c r="S440" s="75"/>
      <c r="T440" s="75"/>
      <c r="U440" s="39"/>
      <c r="V440" s="39"/>
      <c r="W440" s="73"/>
      <c r="X440" s="75"/>
      <c r="Y440" s="75"/>
      <c r="Z440" s="75"/>
      <c r="AA440" s="75"/>
      <c r="AB440" s="75"/>
      <c r="AC440" s="39"/>
    </row>
    <row r="441" spans="1:29" ht="12" x14ac:dyDescent="0.25">
      <c r="A441" s="153">
        <v>58</v>
      </c>
      <c r="B441" s="153">
        <v>58</v>
      </c>
      <c r="C441" s="153">
        <v>57</v>
      </c>
      <c r="D441" s="153">
        <v>56</v>
      </c>
      <c r="E441" s="41" t="s">
        <v>96</v>
      </c>
      <c r="F441" s="4">
        <v>28915.644274019658</v>
      </c>
      <c r="G441" s="5">
        <v>163937.85491151654</v>
      </c>
      <c r="H441" s="5">
        <v>16425.286769626164</v>
      </c>
      <c r="I441" s="6">
        <v>0</v>
      </c>
      <c r="J441" s="5">
        <v>66109.706573301664</v>
      </c>
      <c r="K441" s="5">
        <v>51548.141234192539</v>
      </c>
      <c r="L441" s="17">
        <v>326936.63376265659</v>
      </c>
      <c r="M441" s="32"/>
      <c r="N441" s="32"/>
      <c r="O441" s="73"/>
      <c r="P441" s="72"/>
      <c r="Q441" s="72"/>
      <c r="R441" s="72"/>
      <c r="S441" s="72"/>
      <c r="T441" s="72"/>
      <c r="U441" s="32"/>
      <c r="V441" s="32"/>
      <c r="W441" s="73"/>
      <c r="X441" s="72"/>
      <c r="Y441" s="72"/>
      <c r="Z441" s="72"/>
      <c r="AA441" s="72"/>
      <c r="AB441" s="72"/>
      <c r="AC441" s="39"/>
    </row>
    <row r="442" spans="1:29" x14ac:dyDescent="0.2">
      <c r="A442" s="114">
        <v>3</v>
      </c>
      <c r="B442" s="114">
        <v>54</v>
      </c>
      <c r="C442" s="114">
        <v>58</v>
      </c>
      <c r="D442" s="114">
        <v>3</v>
      </c>
      <c r="E442" s="34" t="s">
        <v>50</v>
      </c>
      <c r="F442" s="19">
        <v>4083.8890479028842</v>
      </c>
      <c r="G442" s="35">
        <v>25109.889715370835</v>
      </c>
      <c r="H442" s="35">
        <v>1569.6502087648173</v>
      </c>
      <c r="I442" s="43">
        <v>0</v>
      </c>
      <c r="J442" s="35">
        <v>7055.4862609986976</v>
      </c>
      <c r="K442" s="35">
        <v>7412.4800333102939</v>
      </c>
      <c r="L442" s="44">
        <v>45231.395266347536</v>
      </c>
      <c r="M442" s="32"/>
      <c r="N442" s="32"/>
      <c r="O442" s="74"/>
      <c r="P442" s="14"/>
      <c r="Q442" s="14"/>
      <c r="R442" s="14"/>
      <c r="S442" s="14"/>
      <c r="T442" s="14"/>
      <c r="U442" s="32"/>
      <c r="V442" s="32"/>
      <c r="W442" s="74"/>
      <c r="X442" s="14"/>
      <c r="Y442" s="14"/>
      <c r="Z442" s="14"/>
      <c r="AA442" s="14"/>
      <c r="AB442" s="14"/>
      <c r="AC442" s="39"/>
    </row>
    <row r="443" spans="1:29" x14ac:dyDescent="0.2">
      <c r="A443" s="114">
        <v>21</v>
      </c>
      <c r="B443" s="114">
        <v>55</v>
      </c>
      <c r="C443" s="114">
        <v>59</v>
      </c>
      <c r="D443" s="114">
        <v>21</v>
      </c>
      <c r="E443" s="34" t="s">
        <v>51</v>
      </c>
      <c r="F443" s="19">
        <v>6749.1577818866499</v>
      </c>
      <c r="G443" s="35">
        <v>76469.200040382391</v>
      </c>
      <c r="H443" s="35">
        <v>5818.4810334130552</v>
      </c>
      <c r="I443" s="43">
        <v>0</v>
      </c>
      <c r="J443" s="35">
        <v>27900.988616371244</v>
      </c>
      <c r="K443" s="35">
        <v>15694.138075929262</v>
      </c>
      <c r="L443" s="44">
        <v>132631.9655479826</v>
      </c>
      <c r="M443" s="32"/>
      <c r="N443" s="32"/>
      <c r="O443" s="74"/>
      <c r="P443" s="14"/>
      <c r="Q443" s="14"/>
      <c r="R443" s="14"/>
      <c r="S443" s="14"/>
      <c r="T443" s="14"/>
      <c r="U443" s="32"/>
      <c r="V443" s="32"/>
      <c r="W443" s="74"/>
      <c r="X443" s="14"/>
      <c r="Y443" s="14"/>
      <c r="Z443" s="14"/>
      <c r="AA443" s="14"/>
      <c r="AB443" s="14"/>
      <c r="AC443" s="39"/>
    </row>
    <row r="444" spans="1:29" x14ac:dyDescent="0.2">
      <c r="A444" s="114">
        <v>33</v>
      </c>
      <c r="B444" s="114">
        <v>56</v>
      </c>
      <c r="C444" s="114">
        <v>60</v>
      </c>
      <c r="D444" s="114">
        <v>33</v>
      </c>
      <c r="E444" s="34" t="s">
        <v>52</v>
      </c>
      <c r="F444" s="19">
        <v>9602.7510411880667</v>
      </c>
      <c r="G444" s="35">
        <v>38037.131301564004</v>
      </c>
      <c r="H444" s="35">
        <v>6305.3543321348243</v>
      </c>
      <c r="I444" s="43">
        <v>0</v>
      </c>
      <c r="J444" s="35">
        <v>15760.603704868026</v>
      </c>
      <c r="K444" s="35">
        <v>24016.513337606051</v>
      </c>
      <c r="L444" s="44">
        <v>93722.35371736098</v>
      </c>
      <c r="M444" s="32"/>
      <c r="N444" s="32"/>
      <c r="O444" s="74"/>
      <c r="P444" s="14"/>
      <c r="Q444" s="14"/>
      <c r="R444" s="14"/>
      <c r="S444" s="14"/>
      <c r="T444" s="14"/>
      <c r="U444" s="32"/>
      <c r="V444" s="32"/>
      <c r="W444" s="74"/>
      <c r="X444" s="14"/>
      <c r="Y444" s="14"/>
      <c r="Z444" s="14"/>
      <c r="AA444" s="14"/>
      <c r="AB444" s="14"/>
      <c r="AC444" s="39"/>
    </row>
    <row r="445" spans="1:29" s="39" customFormat="1" x14ac:dyDescent="0.2">
      <c r="A445" s="114">
        <v>41</v>
      </c>
      <c r="B445" s="114">
        <v>57</v>
      </c>
      <c r="C445" s="114">
        <v>61</v>
      </c>
      <c r="D445" s="114">
        <v>41</v>
      </c>
      <c r="E445" s="34" t="s">
        <v>53</v>
      </c>
      <c r="F445" s="19">
        <v>8479.84640304206</v>
      </c>
      <c r="G445" s="35">
        <v>24321.633854199314</v>
      </c>
      <c r="H445" s="35">
        <v>2731.8011953134678</v>
      </c>
      <c r="I445" s="43">
        <v>0</v>
      </c>
      <c r="J445" s="35">
        <v>15392.627991063695</v>
      </c>
      <c r="K445" s="35">
        <v>4425.0097873469276</v>
      </c>
      <c r="L445" s="44">
        <v>55350.919230965468</v>
      </c>
      <c r="M445" s="32"/>
      <c r="N445" s="32"/>
      <c r="O445" s="74"/>
      <c r="P445" s="14"/>
      <c r="Q445" s="14"/>
      <c r="R445" s="14"/>
      <c r="S445" s="14"/>
      <c r="T445" s="14"/>
      <c r="U445" s="32"/>
      <c r="V445" s="32"/>
      <c r="W445" s="74"/>
      <c r="X445" s="14"/>
      <c r="Y445" s="14"/>
      <c r="Z445" s="14"/>
      <c r="AA445" s="14"/>
      <c r="AB445" s="14"/>
    </row>
    <row r="446" spans="1:29" s="39" customFormat="1" ht="12" x14ac:dyDescent="0.25">
      <c r="A446" s="114">
        <v>70</v>
      </c>
      <c r="B446" s="114">
        <v>70</v>
      </c>
      <c r="C446" s="114">
        <v>62</v>
      </c>
      <c r="D446" s="114">
        <v>70</v>
      </c>
      <c r="E446" s="38"/>
      <c r="F446" s="7"/>
      <c r="G446" s="3"/>
      <c r="H446" s="3"/>
      <c r="I446" s="8"/>
      <c r="J446" s="3"/>
      <c r="K446" s="3"/>
      <c r="L446" s="45"/>
      <c r="O446" s="73"/>
      <c r="P446" s="75"/>
      <c r="Q446" s="75"/>
      <c r="R446" s="75"/>
      <c r="S446" s="75"/>
      <c r="T446" s="75"/>
      <c r="W446" s="73"/>
      <c r="X446" s="75"/>
      <c r="Y446" s="75"/>
      <c r="Z446" s="75"/>
      <c r="AA446" s="75"/>
      <c r="AB446" s="75"/>
    </row>
    <row r="447" spans="1:29" s="39" customFormat="1" ht="12" x14ac:dyDescent="0.25">
      <c r="A447" s="153">
        <v>54</v>
      </c>
      <c r="B447" s="153">
        <v>39</v>
      </c>
      <c r="C447" s="153">
        <v>63</v>
      </c>
      <c r="D447" s="153">
        <v>57</v>
      </c>
      <c r="E447" s="41" t="s">
        <v>95</v>
      </c>
      <c r="F447" s="4">
        <v>39925.610595362989</v>
      </c>
      <c r="G447" s="5">
        <v>620019.70362602943</v>
      </c>
      <c r="H447" s="5">
        <v>76636.967980264206</v>
      </c>
      <c r="I447" s="6">
        <v>298.96480041966009</v>
      </c>
      <c r="J447" s="5">
        <v>62825.581466462718</v>
      </c>
      <c r="K447" s="5">
        <v>34541.520749804477</v>
      </c>
      <c r="L447" s="17">
        <v>834248.34921834338</v>
      </c>
      <c r="M447" s="32"/>
      <c r="N447" s="32"/>
      <c r="O447" s="73"/>
      <c r="P447" s="72"/>
      <c r="Q447" s="72"/>
      <c r="R447" s="72"/>
      <c r="S447" s="72"/>
      <c r="T447" s="72"/>
      <c r="U447" s="32"/>
      <c r="V447" s="32"/>
      <c r="W447" s="73"/>
      <c r="X447" s="72"/>
      <c r="Y447" s="72"/>
      <c r="Z447" s="72"/>
      <c r="AA447" s="72"/>
      <c r="AB447" s="72"/>
    </row>
    <row r="448" spans="1:29" s="39" customFormat="1" x14ac:dyDescent="0.2">
      <c r="A448" s="114">
        <v>10</v>
      </c>
      <c r="B448" s="114">
        <v>36</v>
      </c>
      <c r="C448" s="114">
        <v>64</v>
      </c>
      <c r="D448" s="114">
        <v>10</v>
      </c>
      <c r="E448" s="34" t="s">
        <v>54</v>
      </c>
      <c r="F448" s="19">
        <v>28203.692428597973</v>
      </c>
      <c r="G448" s="35">
        <v>212783.73316813412</v>
      </c>
      <c r="H448" s="35">
        <v>33944.258725206586</v>
      </c>
      <c r="I448" s="43">
        <v>17.001878739599999</v>
      </c>
      <c r="J448" s="35">
        <v>26366.909554603553</v>
      </c>
      <c r="K448" s="35">
        <v>19048.955906267533</v>
      </c>
      <c r="L448" s="44">
        <v>320364.55166154937</v>
      </c>
      <c r="M448" s="32"/>
      <c r="N448" s="32"/>
      <c r="O448" s="74"/>
      <c r="P448" s="14"/>
      <c r="Q448" s="14"/>
      <c r="R448" s="14"/>
      <c r="S448" s="14"/>
      <c r="T448" s="14"/>
      <c r="U448" s="32"/>
      <c r="V448" s="32"/>
      <c r="W448" s="74"/>
      <c r="X448" s="14"/>
      <c r="Y448" s="14"/>
      <c r="Z448" s="14"/>
      <c r="AA448" s="14"/>
      <c r="AB448" s="14"/>
    </row>
    <row r="449" spans="1:30" s="39" customFormat="1" x14ac:dyDescent="0.2">
      <c r="A449" s="114">
        <v>12</v>
      </c>
      <c r="B449" s="114">
        <v>37</v>
      </c>
      <c r="C449" s="114">
        <v>65</v>
      </c>
      <c r="D449" s="114">
        <v>12</v>
      </c>
      <c r="E449" s="34" t="s">
        <v>55</v>
      </c>
      <c r="F449" s="19">
        <v>9901.8587370581845</v>
      </c>
      <c r="G449" s="35">
        <v>214735.73244307836</v>
      </c>
      <c r="H449" s="35">
        <v>31894.989788667081</v>
      </c>
      <c r="I449" s="43">
        <v>281.96292168006011</v>
      </c>
      <c r="J449" s="35">
        <v>20572.968059973427</v>
      </c>
      <c r="K449" s="35">
        <v>4011.7707645153591</v>
      </c>
      <c r="L449" s="44">
        <v>281399.28271497251</v>
      </c>
      <c r="M449" s="32"/>
      <c r="N449" s="32"/>
      <c r="O449" s="74"/>
      <c r="P449" s="14"/>
      <c r="Q449" s="14"/>
      <c r="R449" s="14"/>
      <c r="S449" s="14"/>
      <c r="T449" s="14"/>
      <c r="U449" s="32"/>
      <c r="V449" s="32"/>
      <c r="W449" s="74"/>
      <c r="X449" s="14"/>
      <c r="Y449" s="14"/>
      <c r="Z449" s="14"/>
      <c r="AA449" s="14"/>
      <c r="AB449" s="14"/>
    </row>
    <row r="450" spans="1:30" s="39" customFormat="1" x14ac:dyDescent="0.2">
      <c r="A450" s="114">
        <v>42</v>
      </c>
      <c r="B450" s="114">
        <v>38</v>
      </c>
      <c r="C450" s="114">
        <v>66</v>
      </c>
      <c r="D450" s="114">
        <v>42</v>
      </c>
      <c r="E450" s="34" t="s">
        <v>56</v>
      </c>
      <c r="F450" s="19">
        <v>1820.0594297068274</v>
      </c>
      <c r="G450" s="35">
        <v>192500.23801481692</v>
      </c>
      <c r="H450" s="35">
        <v>10797.719466390537</v>
      </c>
      <c r="I450" s="43">
        <v>0</v>
      </c>
      <c r="J450" s="35">
        <v>15885.703851885741</v>
      </c>
      <c r="K450" s="35">
        <v>11480.794079021587</v>
      </c>
      <c r="L450" s="44">
        <v>232484.5148418216</v>
      </c>
      <c r="M450" s="32"/>
      <c r="N450" s="32"/>
      <c r="O450" s="74"/>
      <c r="P450" s="14"/>
      <c r="Q450" s="14"/>
      <c r="R450" s="14"/>
      <c r="S450" s="14"/>
      <c r="T450" s="14"/>
      <c r="U450" s="32"/>
      <c r="V450" s="32"/>
      <c r="W450" s="74"/>
      <c r="X450" s="14"/>
      <c r="Y450" s="14"/>
      <c r="Z450" s="14"/>
      <c r="AA450" s="14"/>
      <c r="AB450" s="14"/>
    </row>
    <row r="451" spans="1:30" s="39" customFormat="1" ht="12" x14ac:dyDescent="0.25">
      <c r="A451" s="114">
        <v>71</v>
      </c>
      <c r="B451" s="114">
        <v>71</v>
      </c>
      <c r="C451" s="114">
        <v>67</v>
      </c>
      <c r="D451" s="114">
        <v>71</v>
      </c>
      <c r="E451" s="38"/>
      <c r="F451" s="7"/>
      <c r="G451" s="3"/>
      <c r="H451" s="3"/>
      <c r="I451" s="8"/>
      <c r="J451" s="3"/>
      <c r="K451" s="3"/>
      <c r="L451" s="45"/>
      <c r="O451" s="73"/>
      <c r="P451" s="75"/>
      <c r="Q451" s="75"/>
      <c r="R451" s="75"/>
      <c r="S451" s="75"/>
      <c r="T451" s="75"/>
      <c r="W451" s="73"/>
      <c r="X451" s="75"/>
      <c r="Y451" s="75"/>
      <c r="Z451" s="75"/>
      <c r="AA451" s="75"/>
      <c r="AB451" s="75"/>
    </row>
    <row r="452" spans="1:30" s="39" customFormat="1" ht="12" x14ac:dyDescent="0.25">
      <c r="A452" s="153">
        <v>47</v>
      </c>
      <c r="B452" s="153">
        <v>10</v>
      </c>
      <c r="C452" s="153">
        <v>68</v>
      </c>
      <c r="D452" s="153">
        <v>58</v>
      </c>
      <c r="E452" s="41" t="s">
        <v>94</v>
      </c>
      <c r="F452" s="4">
        <v>8185.6703813167842</v>
      </c>
      <c r="G452" s="5">
        <v>215398.50383913878</v>
      </c>
      <c r="H452" s="5">
        <v>49256.626346765574</v>
      </c>
      <c r="I452" s="6">
        <v>0</v>
      </c>
      <c r="J452" s="5">
        <v>11098.883376493399</v>
      </c>
      <c r="K452" s="5">
        <v>7283.6089363326519</v>
      </c>
      <c r="L452" s="17">
        <v>291223.29288004717</v>
      </c>
      <c r="M452" s="32"/>
      <c r="N452" s="32"/>
      <c r="O452" s="73"/>
      <c r="P452" s="72"/>
      <c r="Q452" s="72"/>
      <c r="R452" s="72"/>
      <c r="S452" s="72"/>
      <c r="T452" s="72"/>
      <c r="U452" s="32"/>
      <c r="V452" s="32"/>
      <c r="W452" s="73"/>
      <c r="X452" s="72"/>
      <c r="Y452" s="72"/>
      <c r="Z452" s="72"/>
      <c r="AA452" s="72"/>
      <c r="AB452" s="72"/>
    </row>
    <row r="453" spans="1:30" s="39" customFormat="1" x14ac:dyDescent="0.2">
      <c r="A453" s="114">
        <v>6</v>
      </c>
      <c r="B453" s="114">
        <v>8</v>
      </c>
      <c r="C453" s="114">
        <v>69</v>
      </c>
      <c r="D453" s="114">
        <v>6</v>
      </c>
      <c r="E453" s="34" t="s">
        <v>57</v>
      </c>
      <c r="F453" s="19">
        <v>1515.3212281603533</v>
      </c>
      <c r="G453" s="35">
        <v>154698.17614428638</v>
      </c>
      <c r="H453" s="35">
        <v>36805.960826937226</v>
      </c>
      <c r="I453" s="43">
        <v>0</v>
      </c>
      <c r="J453" s="35">
        <v>10659.735418184491</v>
      </c>
      <c r="K453" s="35">
        <v>7084.601542270977</v>
      </c>
      <c r="L453" s="44">
        <v>210763.79515983941</v>
      </c>
      <c r="M453" s="32"/>
      <c r="N453" s="32"/>
      <c r="O453" s="74"/>
      <c r="P453" s="14"/>
      <c r="Q453" s="14"/>
      <c r="R453" s="14"/>
      <c r="S453" s="14"/>
      <c r="T453" s="14"/>
      <c r="U453" s="32"/>
      <c r="V453" s="32"/>
      <c r="W453" s="74"/>
      <c r="X453" s="14"/>
      <c r="Y453" s="14"/>
      <c r="Z453" s="14"/>
      <c r="AA453" s="14"/>
      <c r="AB453" s="14"/>
    </row>
    <row r="454" spans="1:30" s="39" customFormat="1" x14ac:dyDescent="0.2">
      <c r="A454" s="114">
        <v>38</v>
      </c>
      <c r="B454" s="114">
        <v>9</v>
      </c>
      <c r="C454" s="114">
        <v>70</v>
      </c>
      <c r="D454" s="114">
        <v>38</v>
      </c>
      <c r="E454" s="34" t="s">
        <v>58</v>
      </c>
      <c r="F454" s="19">
        <v>6670.3491531564314</v>
      </c>
      <c r="G454" s="35">
        <v>60700.327694852363</v>
      </c>
      <c r="H454" s="35">
        <v>12450.665519828344</v>
      </c>
      <c r="I454" s="43">
        <v>0</v>
      </c>
      <c r="J454" s="35">
        <v>439.14795830890847</v>
      </c>
      <c r="K454" s="35">
        <v>199.00739406167492</v>
      </c>
      <c r="L454" s="44">
        <v>80459.497720207713</v>
      </c>
      <c r="M454" s="32"/>
      <c r="N454" s="32"/>
      <c r="O454" s="74"/>
      <c r="P454" s="14"/>
      <c r="Q454" s="14"/>
      <c r="R454" s="14"/>
      <c r="S454" s="14"/>
      <c r="T454" s="14"/>
      <c r="U454" s="32"/>
      <c r="V454" s="32"/>
      <c r="W454" s="74"/>
      <c r="X454" s="14"/>
      <c r="Y454" s="14"/>
      <c r="Z454" s="14"/>
      <c r="AA454" s="14"/>
      <c r="AB454" s="14"/>
    </row>
    <row r="455" spans="1:30" s="39" customFormat="1" ht="12.6" thickBot="1" x14ac:dyDescent="0.3">
      <c r="A455" s="114">
        <v>72</v>
      </c>
      <c r="B455" s="114">
        <v>72</v>
      </c>
      <c r="C455" s="114">
        <v>71</v>
      </c>
      <c r="D455" s="114">
        <v>72</v>
      </c>
      <c r="E455" s="31"/>
      <c r="F455" s="11"/>
      <c r="G455" s="12"/>
      <c r="H455" s="12"/>
      <c r="I455" s="13"/>
      <c r="J455" s="12"/>
      <c r="K455" s="12"/>
      <c r="L455" s="49"/>
      <c r="O455" s="73"/>
      <c r="P455" s="75"/>
      <c r="Q455" s="75"/>
      <c r="R455" s="75"/>
      <c r="S455" s="75"/>
      <c r="T455" s="75"/>
      <c r="W455" s="73"/>
      <c r="X455" s="75"/>
      <c r="Y455" s="75"/>
      <c r="Z455" s="75"/>
      <c r="AA455" s="75"/>
      <c r="AB455" s="75"/>
    </row>
    <row r="456" spans="1:30" s="39" customFormat="1" ht="13.8" thickBot="1" x14ac:dyDescent="0.3">
      <c r="A456" s="153">
        <v>59</v>
      </c>
      <c r="B456" s="153">
        <v>59</v>
      </c>
      <c r="C456" s="114">
        <v>72</v>
      </c>
      <c r="D456" s="153">
        <v>59</v>
      </c>
      <c r="E456" s="53" t="s">
        <v>93</v>
      </c>
      <c r="F456" s="54">
        <v>957252.67585186812</v>
      </c>
      <c r="G456" s="55">
        <v>1920101.1649852863</v>
      </c>
      <c r="H456" s="55">
        <v>451421.10450174758</v>
      </c>
      <c r="I456" s="56">
        <v>10758.451417435064</v>
      </c>
      <c r="J456" s="55">
        <v>1425103.3709850935</v>
      </c>
      <c r="K456" s="55">
        <v>414467.36339307006</v>
      </c>
      <c r="L456" s="57">
        <v>5179104.1311345007</v>
      </c>
      <c r="M456" s="32"/>
      <c r="N456" s="139"/>
      <c r="O456" s="73"/>
      <c r="P456" s="76"/>
      <c r="Q456" s="76"/>
      <c r="R456" s="76"/>
      <c r="S456" s="76"/>
      <c r="T456" s="76"/>
      <c r="U456" s="32"/>
      <c r="V456" s="32"/>
      <c r="W456" s="73"/>
      <c r="X456" s="76"/>
      <c r="Y456" s="76"/>
      <c r="Z456" s="76"/>
      <c r="AA456" s="76"/>
      <c r="AB456" s="76"/>
    </row>
    <row r="457" spans="1:30" x14ac:dyDescent="0.2">
      <c r="F457" s="58" t="s">
        <v>125</v>
      </c>
      <c r="M457" s="59"/>
      <c r="N457" s="103"/>
      <c r="O457" s="39"/>
      <c r="P457" s="58"/>
      <c r="Q457" s="60"/>
      <c r="U457" s="59"/>
      <c r="V457" s="39"/>
      <c r="W457" s="39"/>
      <c r="X457" s="58"/>
      <c r="Y457" s="60"/>
    </row>
    <row r="458" spans="1:30" ht="12" x14ac:dyDescent="0.25">
      <c r="F458" s="78" t="s">
        <v>92</v>
      </c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60" spans="1:30" ht="12.6" thickBot="1" x14ac:dyDescent="0.3">
      <c r="F460" s="67" t="s">
        <v>172</v>
      </c>
      <c r="G460" s="79"/>
      <c r="H460" s="79"/>
      <c r="I460" s="79"/>
      <c r="J460" s="79"/>
      <c r="K460" s="79"/>
      <c r="L460" s="79"/>
      <c r="M460" s="79"/>
      <c r="P460" s="67" t="s">
        <v>173</v>
      </c>
      <c r="Q460" s="79"/>
      <c r="R460" s="79"/>
      <c r="S460" s="79"/>
      <c r="T460" s="79"/>
      <c r="U460" s="79"/>
      <c r="X460" s="67" t="s">
        <v>174</v>
      </c>
      <c r="Y460" s="79"/>
      <c r="Z460" s="79"/>
      <c r="AA460" s="79"/>
      <c r="AB460" s="79"/>
      <c r="AC460" s="79"/>
    </row>
    <row r="461" spans="1:30" s="188" customFormat="1" ht="36.6" thickBot="1" x14ac:dyDescent="0.25">
      <c r="A461" s="181" t="s">
        <v>111</v>
      </c>
      <c r="B461" s="181" t="s">
        <v>110</v>
      </c>
      <c r="C461" s="181" t="s">
        <v>109</v>
      </c>
      <c r="D461" s="181" t="s">
        <v>108</v>
      </c>
      <c r="E461" s="182" t="s">
        <v>107</v>
      </c>
      <c r="F461" s="183" t="s">
        <v>0</v>
      </c>
      <c r="G461" s="184" t="s">
        <v>123</v>
      </c>
      <c r="H461" s="185" t="s">
        <v>122</v>
      </c>
      <c r="I461" s="185" t="s">
        <v>2</v>
      </c>
      <c r="J461" s="185" t="s">
        <v>3</v>
      </c>
      <c r="K461" s="185" t="s">
        <v>4</v>
      </c>
      <c r="L461" s="186" t="s">
        <v>60</v>
      </c>
      <c r="O461" s="182" t="s">
        <v>107</v>
      </c>
      <c r="P461" s="185" t="s">
        <v>5</v>
      </c>
      <c r="Q461" s="185" t="s">
        <v>6</v>
      </c>
      <c r="R461" s="185" t="s">
        <v>7</v>
      </c>
      <c r="S461" s="185" t="s">
        <v>8</v>
      </c>
      <c r="T461" s="186" t="s">
        <v>65</v>
      </c>
      <c r="W461" s="182" t="s">
        <v>107</v>
      </c>
      <c r="X461" s="185" t="s">
        <v>9</v>
      </c>
      <c r="Y461" s="185" t="s">
        <v>10</v>
      </c>
      <c r="Z461" s="185" t="s">
        <v>11</v>
      </c>
      <c r="AA461" s="185" t="s">
        <v>12</v>
      </c>
      <c r="AB461" s="186" t="s">
        <v>61</v>
      </c>
    </row>
    <row r="462" spans="1:30" s="188" customFormat="1" ht="12" x14ac:dyDescent="0.25">
      <c r="A462" s="189">
        <v>48</v>
      </c>
      <c r="B462" s="189">
        <v>12</v>
      </c>
      <c r="C462" s="189">
        <v>1</v>
      </c>
      <c r="D462" s="189">
        <v>46</v>
      </c>
      <c r="E462" s="190" t="s">
        <v>106</v>
      </c>
      <c r="F462" s="193">
        <v>6289.5441930215602</v>
      </c>
      <c r="G462" s="193">
        <v>40509.505484400142</v>
      </c>
      <c r="H462" s="193">
        <v>9368.8535206663182</v>
      </c>
      <c r="I462" s="193">
        <v>0</v>
      </c>
      <c r="J462" s="193">
        <v>10905.337061218263</v>
      </c>
      <c r="K462" s="193">
        <v>20874.255561572958</v>
      </c>
      <c r="L462" s="195">
        <v>87947.495820879238</v>
      </c>
      <c r="O462" s="190" t="s">
        <v>106</v>
      </c>
      <c r="P462" s="193">
        <v>0</v>
      </c>
      <c r="Q462" s="193">
        <v>8484.4655100530381</v>
      </c>
      <c r="R462" s="193">
        <v>8032.6222508388737</v>
      </c>
      <c r="S462" s="193">
        <v>0</v>
      </c>
      <c r="T462" s="194">
        <v>16517.087760891911</v>
      </c>
      <c r="W462" s="190" t="s">
        <v>106</v>
      </c>
      <c r="X462" s="196">
        <v>0</v>
      </c>
      <c r="Y462" s="196">
        <v>804.68485895035042</v>
      </c>
      <c r="Z462" s="196">
        <v>10546.01303803609</v>
      </c>
      <c r="AA462" s="196">
        <v>2487.5950676035404</v>
      </c>
      <c r="AB462" s="196">
        <v>13838.29296458998</v>
      </c>
    </row>
    <row r="463" spans="1:30" s="188" customFormat="1" x14ac:dyDescent="0.2">
      <c r="A463" s="181">
        <v>11</v>
      </c>
      <c r="B463" s="181">
        <v>11</v>
      </c>
      <c r="C463" s="181">
        <v>2</v>
      </c>
      <c r="D463" s="181">
        <v>11</v>
      </c>
      <c r="E463" s="197" t="s">
        <v>14</v>
      </c>
      <c r="F463" s="198">
        <v>6289.5441930215602</v>
      </c>
      <c r="G463" s="198">
        <v>40509.505484400142</v>
      </c>
      <c r="H463" s="198">
        <v>9368.8535206663182</v>
      </c>
      <c r="I463" s="198">
        <v>0</v>
      </c>
      <c r="J463" s="198">
        <v>10905.337061218263</v>
      </c>
      <c r="K463" s="198">
        <v>20874.255561572958</v>
      </c>
      <c r="L463" s="199">
        <v>87947.495820879238</v>
      </c>
      <c r="O463" s="197" t="s">
        <v>14</v>
      </c>
      <c r="P463" s="198">
        <v>0</v>
      </c>
      <c r="Q463" s="198">
        <v>8484.4655100530381</v>
      </c>
      <c r="R463" s="198">
        <v>8032.6222508388737</v>
      </c>
      <c r="S463" s="198">
        <v>0</v>
      </c>
      <c r="T463" s="199">
        <v>16517.087760891911</v>
      </c>
      <c r="W463" s="197" t="s">
        <v>14</v>
      </c>
      <c r="X463" s="198">
        <v>0</v>
      </c>
      <c r="Y463" s="198">
        <v>804.68485895035042</v>
      </c>
      <c r="Z463" s="198">
        <v>10546.01303803609</v>
      </c>
      <c r="AA463" s="198">
        <v>2487.5950676035404</v>
      </c>
      <c r="AB463" s="199">
        <v>13838.29296458998</v>
      </c>
    </row>
    <row r="464" spans="1:30" s="188" customFormat="1" ht="12" x14ac:dyDescent="0.25">
      <c r="A464" s="181">
        <v>60</v>
      </c>
      <c r="B464" s="181">
        <v>60</v>
      </c>
      <c r="C464" s="181">
        <v>3</v>
      </c>
      <c r="D464" s="181">
        <v>60</v>
      </c>
      <c r="E464" s="203"/>
      <c r="F464" s="204"/>
      <c r="G464" s="204"/>
      <c r="H464" s="204"/>
      <c r="I464" s="204"/>
      <c r="J464" s="204"/>
      <c r="K464" s="204"/>
      <c r="L464" s="205"/>
      <c r="O464" s="203"/>
      <c r="P464" s="206"/>
      <c r="Q464" s="204"/>
      <c r="R464" s="204"/>
      <c r="S464" s="204"/>
      <c r="T464" s="205"/>
      <c r="W464" s="203"/>
      <c r="X464" s="207"/>
      <c r="Y464" s="208"/>
      <c r="Z464" s="208"/>
      <c r="AA464" s="208"/>
      <c r="AB464" s="205"/>
    </row>
    <row r="465" spans="1:28" s="188" customFormat="1" ht="12" x14ac:dyDescent="0.25">
      <c r="A465" s="189">
        <v>56</v>
      </c>
      <c r="B465" s="189">
        <v>48</v>
      </c>
      <c r="C465" s="189">
        <v>4</v>
      </c>
      <c r="D465" s="189">
        <v>47</v>
      </c>
      <c r="E465" s="209" t="s">
        <v>105</v>
      </c>
      <c r="F465" s="191">
        <v>29150.855600110011</v>
      </c>
      <c r="G465" s="191">
        <v>37571.27988184704</v>
      </c>
      <c r="H465" s="191">
        <v>11183.541891581477</v>
      </c>
      <c r="I465" s="191">
        <v>0</v>
      </c>
      <c r="J465" s="191">
        <v>95465.949095661752</v>
      </c>
      <c r="K465" s="191">
        <v>19188.795886675478</v>
      </c>
      <c r="L465" s="192">
        <v>192560.42235587578</v>
      </c>
      <c r="O465" s="209" t="s">
        <v>105</v>
      </c>
      <c r="P465" s="210">
        <v>4450.4088090645964</v>
      </c>
      <c r="Q465" s="210">
        <v>12830.824643107933</v>
      </c>
      <c r="R465" s="210">
        <v>11129.214004451609</v>
      </c>
      <c r="S465" s="210">
        <v>0</v>
      </c>
      <c r="T465" s="192">
        <v>28410.447456624137</v>
      </c>
      <c r="W465" s="209" t="s">
        <v>105</v>
      </c>
      <c r="X465" s="211">
        <v>0</v>
      </c>
      <c r="Y465" s="211">
        <v>0</v>
      </c>
      <c r="Z465" s="211">
        <v>54730.295220879751</v>
      </c>
      <c r="AA465" s="211">
        <v>4677.5006657763297</v>
      </c>
      <c r="AB465" s="192">
        <v>59407.79588665608</v>
      </c>
    </row>
    <row r="466" spans="1:28" s="188" customFormat="1" x14ac:dyDescent="0.2">
      <c r="A466" s="181">
        <v>7</v>
      </c>
      <c r="B466" s="181">
        <v>45</v>
      </c>
      <c r="C466" s="181">
        <v>5</v>
      </c>
      <c r="D466" s="181">
        <v>7</v>
      </c>
      <c r="E466" s="197" t="s">
        <v>15</v>
      </c>
      <c r="F466" s="212">
        <v>13195.600130357045</v>
      </c>
      <c r="G466" s="198">
        <v>30407.168366295566</v>
      </c>
      <c r="H466" s="198">
        <v>6951.9197849269431</v>
      </c>
      <c r="I466" s="213">
        <v>0</v>
      </c>
      <c r="J466" s="198">
        <v>32604.657651730347</v>
      </c>
      <c r="K466" s="198">
        <v>11508.862733756097</v>
      </c>
      <c r="L466" s="214">
        <v>94668.208667066006</v>
      </c>
      <c r="O466" s="197" t="s">
        <v>15</v>
      </c>
      <c r="P466" s="200">
        <v>4449.988907107263</v>
      </c>
      <c r="Q466" s="198">
        <v>4226.4821613235099</v>
      </c>
      <c r="R466" s="198">
        <v>7793.4853271157735</v>
      </c>
      <c r="S466" s="198">
        <v>0</v>
      </c>
      <c r="T466" s="214">
        <v>16469.956395546546</v>
      </c>
      <c r="W466" s="197" t="s">
        <v>15</v>
      </c>
      <c r="X466" s="201">
        <v>0</v>
      </c>
      <c r="Y466" s="202">
        <v>0</v>
      </c>
      <c r="Z466" s="202">
        <v>19965.381659270184</v>
      </c>
      <c r="AA466" s="202">
        <v>351.89950828861117</v>
      </c>
      <c r="AB466" s="214">
        <v>20317.281167558798</v>
      </c>
    </row>
    <row r="467" spans="1:28" s="188" customFormat="1" x14ac:dyDescent="0.2">
      <c r="A467" s="181">
        <v>18</v>
      </c>
      <c r="B467" s="181">
        <v>46</v>
      </c>
      <c r="C467" s="181">
        <v>6</v>
      </c>
      <c r="D467" s="181">
        <v>18</v>
      </c>
      <c r="E467" s="197" t="s">
        <v>16</v>
      </c>
      <c r="F467" s="212">
        <v>8082.0016188312002</v>
      </c>
      <c r="G467" s="198">
        <v>6213.4178277046958</v>
      </c>
      <c r="H467" s="198">
        <v>2141.4425713352325</v>
      </c>
      <c r="I467" s="213">
        <v>0</v>
      </c>
      <c r="J467" s="198">
        <v>41776.622874233864</v>
      </c>
      <c r="K467" s="198">
        <v>2906.8925763742454</v>
      </c>
      <c r="L467" s="214">
        <v>61120.377468479237</v>
      </c>
      <c r="O467" s="197" t="s">
        <v>16</v>
      </c>
      <c r="P467" s="200">
        <v>0</v>
      </c>
      <c r="Q467" s="198">
        <v>6675.1034610841198</v>
      </c>
      <c r="R467" s="198">
        <v>2688.1929056784202</v>
      </c>
      <c r="S467" s="198">
        <v>0</v>
      </c>
      <c r="T467" s="214">
        <v>9363.2963667625409</v>
      </c>
      <c r="W467" s="197" t="s">
        <v>16</v>
      </c>
      <c r="X467" s="201">
        <v>0</v>
      </c>
      <c r="Y467" s="202">
        <v>0</v>
      </c>
      <c r="Z467" s="202">
        <v>16032.634158758225</v>
      </c>
      <c r="AA467" s="202">
        <v>2315.2591652756073</v>
      </c>
      <c r="AB467" s="214">
        <v>18347.89332403383</v>
      </c>
    </row>
    <row r="468" spans="1:28" s="188" customFormat="1" x14ac:dyDescent="0.2">
      <c r="A468" s="181">
        <v>37</v>
      </c>
      <c r="B468" s="181">
        <v>47</v>
      </c>
      <c r="C468" s="181">
        <v>7</v>
      </c>
      <c r="D468" s="181">
        <v>37</v>
      </c>
      <c r="E468" s="197" t="s">
        <v>17</v>
      </c>
      <c r="F468" s="212">
        <v>7873.2538509217675</v>
      </c>
      <c r="G468" s="198">
        <v>950.69368784677738</v>
      </c>
      <c r="H468" s="198">
        <v>2090.1795353193029</v>
      </c>
      <c r="I468" s="213">
        <v>0</v>
      </c>
      <c r="J468" s="198">
        <v>21084.668569697547</v>
      </c>
      <c r="K468" s="198">
        <v>4773.0405765451351</v>
      </c>
      <c r="L468" s="214">
        <v>36771.83622033053</v>
      </c>
      <c r="O468" s="197" t="s">
        <v>17</v>
      </c>
      <c r="P468" s="200">
        <v>0.41990195733334468</v>
      </c>
      <c r="Q468" s="198">
        <v>1929.2390207003032</v>
      </c>
      <c r="R468" s="198">
        <v>647.53577165741399</v>
      </c>
      <c r="S468" s="198">
        <v>0</v>
      </c>
      <c r="T468" s="214">
        <v>2577.194694315051</v>
      </c>
      <c r="W468" s="197" t="s">
        <v>17</v>
      </c>
      <c r="X468" s="201">
        <v>0</v>
      </c>
      <c r="Y468" s="202">
        <v>0</v>
      </c>
      <c r="Z468" s="202">
        <v>18732.279402851338</v>
      </c>
      <c r="AA468" s="202">
        <v>2010.3419922121113</v>
      </c>
      <c r="AB468" s="214">
        <v>20742.621395063448</v>
      </c>
    </row>
    <row r="469" spans="1:28" s="188" customFormat="1" ht="12" x14ac:dyDescent="0.25">
      <c r="A469" s="181">
        <v>61</v>
      </c>
      <c r="B469" s="181">
        <v>61</v>
      </c>
      <c r="C469" s="181">
        <v>8</v>
      </c>
      <c r="D469" s="181">
        <v>61</v>
      </c>
      <c r="E469" s="203"/>
      <c r="F469" s="215"/>
      <c r="G469" s="198"/>
      <c r="H469" s="198"/>
      <c r="I469" s="216"/>
      <c r="J469" s="204"/>
      <c r="K469" s="204"/>
      <c r="L469" s="217"/>
      <c r="O469" s="203"/>
      <c r="P469" s="206"/>
      <c r="Q469" s="204"/>
      <c r="R469" s="204"/>
      <c r="S469" s="204"/>
      <c r="T469" s="217"/>
      <c r="W469" s="203"/>
      <c r="X469" s="207"/>
      <c r="Y469" s="208"/>
      <c r="Z469" s="208"/>
      <c r="AA469" s="208"/>
      <c r="AB469" s="217"/>
    </row>
    <row r="470" spans="1:28" s="188" customFormat="1" ht="12" x14ac:dyDescent="0.25">
      <c r="A470" s="189">
        <v>50</v>
      </c>
      <c r="B470" s="189">
        <v>20</v>
      </c>
      <c r="C470" s="189">
        <v>9</v>
      </c>
      <c r="D470" s="189">
        <v>48</v>
      </c>
      <c r="E470" s="209" t="s">
        <v>104</v>
      </c>
      <c r="F470" s="191">
        <v>74069.398955285433</v>
      </c>
      <c r="G470" s="191">
        <v>13924.000926857638</v>
      </c>
      <c r="H470" s="191">
        <v>12958.235418509341</v>
      </c>
      <c r="I470" s="191">
        <v>0</v>
      </c>
      <c r="J470" s="191">
        <v>167302.37846994834</v>
      </c>
      <c r="K470" s="191">
        <v>941.1663069932797</v>
      </c>
      <c r="L470" s="192">
        <v>269195.18007759406</v>
      </c>
      <c r="O470" s="209" t="s">
        <v>104</v>
      </c>
      <c r="P470" s="210">
        <v>66.451314551010014</v>
      </c>
      <c r="Q470" s="210">
        <v>23033.72752308748</v>
      </c>
      <c r="R470" s="210">
        <v>9213.4073285743852</v>
      </c>
      <c r="S470" s="210">
        <v>0</v>
      </c>
      <c r="T470" s="192">
        <v>32313.586166212877</v>
      </c>
      <c r="W470" s="209" t="s">
        <v>104</v>
      </c>
      <c r="X470" s="211">
        <v>0</v>
      </c>
      <c r="Y470" s="211">
        <v>0</v>
      </c>
      <c r="Z470" s="211">
        <v>114452.71044908802</v>
      </c>
      <c r="AA470" s="211">
        <v>3867.9386506385913</v>
      </c>
      <c r="AB470" s="192">
        <v>118320.64909972661</v>
      </c>
    </row>
    <row r="471" spans="1:28" s="188" customFormat="1" x14ac:dyDescent="0.2">
      <c r="A471" s="181">
        <v>1</v>
      </c>
      <c r="B471" s="181">
        <v>17</v>
      </c>
      <c r="C471" s="181">
        <v>10</v>
      </c>
      <c r="D471" s="181">
        <v>1</v>
      </c>
      <c r="E471" s="197" t="s">
        <v>18</v>
      </c>
      <c r="F471" s="212">
        <v>22230.36476006834</v>
      </c>
      <c r="G471" s="198">
        <v>2495.1618212565386</v>
      </c>
      <c r="H471" s="198">
        <v>2282.7344185093434</v>
      </c>
      <c r="I471" s="213">
        <v>0</v>
      </c>
      <c r="J471" s="198">
        <v>49166.367737781206</v>
      </c>
      <c r="K471" s="198">
        <v>0</v>
      </c>
      <c r="L471" s="214">
        <v>76174.628737615421</v>
      </c>
      <c r="O471" s="197" t="s">
        <v>18</v>
      </c>
      <c r="P471" s="200">
        <v>66.451314551010014</v>
      </c>
      <c r="Q471" s="198">
        <v>2391.0573137049532</v>
      </c>
      <c r="R471" s="198">
        <v>364.48293085041598</v>
      </c>
      <c r="S471" s="198">
        <v>0</v>
      </c>
      <c r="T471" s="214">
        <v>2821.9915591063791</v>
      </c>
      <c r="W471" s="197" t="s">
        <v>18</v>
      </c>
      <c r="X471" s="201">
        <v>0</v>
      </c>
      <c r="Y471" s="202">
        <v>0</v>
      </c>
      <c r="Z471" s="202">
        <v>22353.569537464879</v>
      </c>
      <c r="AA471" s="202">
        <v>624.78832962474223</v>
      </c>
      <c r="AB471" s="214">
        <v>22978.357867089624</v>
      </c>
    </row>
    <row r="472" spans="1:28" s="188" customFormat="1" x14ac:dyDescent="0.2">
      <c r="A472" s="181">
        <v>17</v>
      </c>
      <c r="B472" s="181">
        <v>18</v>
      </c>
      <c r="C472" s="181">
        <v>11</v>
      </c>
      <c r="D472" s="181">
        <v>17</v>
      </c>
      <c r="E472" s="197" t="s">
        <v>19</v>
      </c>
      <c r="F472" s="212">
        <v>24078.239205008042</v>
      </c>
      <c r="G472" s="198">
        <v>4052.3320651591625</v>
      </c>
      <c r="H472" s="198">
        <v>4776.45</v>
      </c>
      <c r="I472" s="213">
        <v>0</v>
      </c>
      <c r="J472" s="198">
        <v>36446.987212275119</v>
      </c>
      <c r="K472" s="198">
        <v>138.05178215285224</v>
      </c>
      <c r="L472" s="214">
        <v>69492.060264595173</v>
      </c>
      <c r="O472" s="197" t="s">
        <v>19</v>
      </c>
      <c r="P472" s="200">
        <v>0</v>
      </c>
      <c r="Q472" s="198">
        <v>8140.1120263002485</v>
      </c>
      <c r="R472" s="198">
        <v>5294.6740588613675</v>
      </c>
      <c r="S472" s="198">
        <v>0</v>
      </c>
      <c r="T472" s="214">
        <v>13434.786085161615</v>
      </c>
      <c r="W472" s="197" t="s">
        <v>19</v>
      </c>
      <c r="X472" s="201">
        <v>0</v>
      </c>
      <c r="Y472" s="202">
        <v>0</v>
      </c>
      <c r="Z472" s="202">
        <v>27663.859727390896</v>
      </c>
      <c r="AA472" s="202">
        <v>909.42205921136838</v>
      </c>
      <c r="AB472" s="214">
        <v>28573.281786602267</v>
      </c>
    </row>
    <row r="473" spans="1:28" s="188" customFormat="1" x14ac:dyDescent="0.2">
      <c r="A473" s="181">
        <v>23</v>
      </c>
      <c r="B473" s="181">
        <v>19</v>
      </c>
      <c r="C473" s="181">
        <v>12</v>
      </c>
      <c r="D473" s="181">
        <v>23</v>
      </c>
      <c r="E473" s="197" t="s">
        <v>20</v>
      </c>
      <c r="F473" s="212">
        <v>27760.794990209055</v>
      </c>
      <c r="G473" s="198">
        <v>7376.5070404419384</v>
      </c>
      <c r="H473" s="198">
        <v>5899.0509999999995</v>
      </c>
      <c r="I473" s="213">
        <v>0</v>
      </c>
      <c r="J473" s="198">
        <v>81689.023519891984</v>
      </c>
      <c r="K473" s="198">
        <v>803.11452484042741</v>
      </c>
      <c r="L473" s="214">
        <v>123528.4910753834</v>
      </c>
      <c r="O473" s="197" t="s">
        <v>20</v>
      </c>
      <c r="P473" s="200">
        <v>0</v>
      </c>
      <c r="Q473" s="198">
        <v>12502.558183082278</v>
      </c>
      <c r="R473" s="198">
        <v>3554.2503388626019</v>
      </c>
      <c r="S473" s="198">
        <v>0</v>
      </c>
      <c r="T473" s="214">
        <v>16056.808521944879</v>
      </c>
      <c r="W473" s="197" t="s">
        <v>20</v>
      </c>
      <c r="X473" s="201">
        <v>0</v>
      </c>
      <c r="Y473" s="202">
        <v>0</v>
      </c>
      <c r="Z473" s="202">
        <v>64435.281184232241</v>
      </c>
      <c r="AA473" s="202">
        <v>2333.7282618024806</v>
      </c>
      <c r="AB473" s="214">
        <v>66769.009446034732</v>
      </c>
    </row>
    <row r="474" spans="1:28" s="188" customFormat="1" ht="12" x14ac:dyDescent="0.25">
      <c r="A474" s="181">
        <v>62</v>
      </c>
      <c r="B474" s="181">
        <v>62</v>
      </c>
      <c r="C474" s="181">
        <v>13</v>
      </c>
      <c r="D474" s="181">
        <v>62</v>
      </c>
      <c r="E474" s="203"/>
      <c r="F474" s="215"/>
      <c r="G474" s="204"/>
      <c r="H474" s="204"/>
      <c r="I474" s="216"/>
      <c r="J474" s="204"/>
      <c r="K474" s="204"/>
      <c r="L474" s="217"/>
      <c r="O474" s="203"/>
      <c r="P474" s="206"/>
      <c r="Q474" s="204"/>
      <c r="R474" s="204"/>
      <c r="S474" s="204"/>
      <c r="T474" s="217"/>
      <c r="W474" s="203"/>
      <c r="X474" s="207"/>
      <c r="Y474" s="208"/>
      <c r="Z474" s="208"/>
      <c r="AA474" s="208"/>
      <c r="AB474" s="217"/>
    </row>
    <row r="475" spans="1:28" s="188" customFormat="1" ht="12" x14ac:dyDescent="0.25">
      <c r="A475" s="189">
        <v>51</v>
      </c>
      <c r="B475" s="189">
        <v>25</v>
      </c>
      <c r="C475" s="189">
        <v>14</v>
      </c>
      <c r="D475" s="189">
        <v>49</v>
      </c>
      <c r="E475" s="190" t="s">
        <v>103</v>
      </c>
      <c r="F475" s="218">
        <v>61207.930500413248</v>
      </c>
      <c r="G475" s="218">
        <v>179604.14768276364</v>
      </c>
      <c r="H475" s="218">
        <v>17196.529004648015</v>
      </c>
      <c r="I475" s="218">
        <v>0</v>
      </c>
      <c r="J475" s="218">
        <v>169128.6068406174</v>
      </c>
      <c r="K475" s="218">
        <v>35379.303361873681</v>
      </c>
      <c r="L475" s="219">
        <v>462516.51739031594</v>
      </c>
      <c r="O475" s="190" t="s">
        <v>103</v>
      </c>
      <c r="P475" s="220">
        <v>28106.269091236776</v>
      </c>
      <c r="Q475" s="220">
        <v>47016.225359381453</v>
      </c>
      <c r="R475" s="220">
        <v>51860.943378335578</v>
      </c>
      <c r="S475" s="220">
        <v>3723.4601548063729</v>
      </c>
      <c r="T475" s="219">
        <v>130706.89798376018</v>
      </c>
      <c r="W475" s="190" t="s">
        <v>103</v>
      </c>
      <c r="X475" s="221">
        <v>10453.026839537131</v>
      </c>
      <c r="Y475" s="221">
        <v>16156.98746294969</v>
      </c>
      <c r="Z475" s="221">
        <v>85143.344940612398</v>
      </c>
      <c r="AA475" s="221">
        <v>8391.703902289395</v>
      </c>
      <c r="AB475" s="219">
        <v>120145.06314538862</v>
      </c>
    </row>
    <row r="476" spans="1:28" s="188" customFormat="1" x14ac:dyDescent="0.2">
      <c r="A476" s="181">
        <v>5</v>
      </c>
      <c r="B476" s="181">
        <v>21</v>
      </c>
      <c r="C476" s="181">
        <v>15</v>
      </c>
      <c r="D476" s="181">
        <v>5</v>
      </c>
      <c r="E476" s="197" t="s">
        <v>21</v>
      </c>
      <c r="F476" s="212">
        <v>20294.424789250636</v>
      </c>
      <c r="G476" s="198">
        <v>4265.6205947390872</v>
      </c>
      <c r="H476" s="198">
        <v>3246.6366378137327</v>
      </c>
      <c r="I476" s="213">
        <v>0</v>
      </c>
      <c r="J476" s="198">
        <v>44793.848905234481</v>
      </c>
      <c r="K476" s="198">
        <v>11364.835785442994</v>
      </c>
      <c r="L476" s="214">
        <v>83965.366712480929</v>
      </c>
      <c r="O476" s="197" t="s">
        <v>21</v>
      </c>
      <c r="P476" s="200">
        <v>0</v>
      </c>
      <c r="Q476" s="198">
        <v>15793.424847457636</v>
      </c>
      <c r="R476" s="198">
        <v>1688.3492959259133</v>
      </c>
      <c r="S476" s="198">
        <v>0</v>
      </c>
      <c r="T476" s="214">
        <v>17481.774143383551</v>
      </c>
      <c r="W476" s="197" t="s">
        <v>21</v>
      </c>
      <c r="X476" s="201">
        <v>0</v>
      </c>
      <c r="Y476" s="202">
        <v>7.2571887205076475</v>
      </c>
      <c r="Z476" s="202">
        <v>46543.717916856855</v>
      </c>
      <c r="AA476" s="202">
        <v>3405.2368846547542</v>
      </c>
      <c r="AB476" s="214">
        <v>49956.211990232114</v>
      </c>
    </row>
    <row r="477" spans="1:28" s="188" customFormat="1" x14ac:dyDescent="0.2">
      <c r="A477" s="181">
        <v>22</v>
      </c>
      <c r="B477" s="181">
        <v>22</v>
      </c>
      <c r="C477" s="181">
        <v>16</v>
      </c>
      <c r="D477" s="181">
        <v>22</v>
      </c>
      <c r="E477" s="197" t="s">
        <v>22</v>
      </c>
      <c r="F477" s="212">
        <v>20832.093409701549</v>
      </c>
      <c r="G477" s="198">
        <v>7245.2298829285492</v>
      </c>
      <c r="H477" s="198">
        <v>3563.0952149509976</v>
      </c>
      <c r="I477" s="213">
        <v>0</v>
      </c>
      <c r="J477" s="198">
        <v>66062.979435344125</v>
      </c>
      <c r="K477" s="198">
        <v>960.26138998648207</v>
      </c>
      <c r="L477" s="214">
        <v>98663.659332911702</v>
      </c>
      <c r="O477" s="197" t="s">
        <v>22</v>
      </c>
      <c r="P477" s="200">
        <v>6591.3732852405765</v>
      </c>
      <c r="Q477" s="198">
        <v>8735.8735019651012</v>
      </c>
      <c r="R477" s="198">
        <v>2725.9169381395213</v>
      </c>
      <c r="S477" s="198">
        <v>59.214251815255423</v>
      </c>
      <c r="T477" s="214">
        <v>18112.377977160453</v>
      </c>
      <c r="W477" s="197" t="s">
        <v>22</v>
      </c>
      <c r="X477" s="201">
        <v>0</v>
      </c>
      <c r="Y477" s="202">
        <v>154.03125440865358</v>
      </c>
      <c r="Z477" s="202">
        <v>25485.951672957628</v>
      </c>
      <c r="AA477" s="202">
        <v>2074.874073234464</v>
      </c>
      <c r="AB477" s="214">
        <v>27714.857000600747</v>
      </c>
    </row>
    <row r="478" spans="1:28" s="188" customFormat="1" x14ac:dyDescent="0.2">
      <c r="A478" s="181">
        <v>25</v>
      </c>
      <c r="B478" s="181">
        <v>23</v>
      </c>
      <c r="C478" s="181">
        <v>17</v>
      </c>
      <c r="D478" s="181">
        <v>25</v>
      </c>
      <c r="E478" s="197" t="s">
        <v>23</v>
      </c>
      <c r="F478" s="212">
        <v>9385.5174077353422</v>
      </c>
      <c r="G478" s="198">
        <v>127534.73339370065</v>
      </c>
      <c r="H478" s="198">
        <v>9272.5603676822884</v>
      </c>
      <c r="I478" s="213">
        <v>0</v>
      </c>
      <c r="J478" s="198">
        <v>21975.952358419014</v>
      </c>
      <c r="K478" s="198">
        <v>12380.996354582452</v>
      </c>
      <c r="L478" s="214">
        <v>180549.75988211975</v>
      </c>
      <c r="O478" s="197" t="s">
        <v>23</v>
      </c>
      <c r="P478" s="200">
        <v>8701.8631009035616</v>
      </c>
      <c r="Q478" s="198">
        <v>16177.966034664523</v>
      </c>
      <c r="R478" s="198">
        <v>26835.379837165408</v>
      </c>
      <c r="S478" s="198">
        <v>3641.0041156382454</v>
      </c>
      <c r="T478" s="214">
        <v>55356.21308837174</v>
      </c>
      <c r="W478" s="197" t="s">
        <v>23</v>
      </c>
      <c r="X478" s="201">
        <v>10453.026839537131</v>
      </c>
      <c r="Y478" s="202">
        <v>15995.699019820529</v>
      </c>
      <c r="Z478" s="202">
        <v>7569.9908409828859</v>
      </c>
      <c r="AA478" s="202">
        <v>2222.8868073574235</v>
      </c>
      <c r="AB478" s="214">
        <v>36241.603507697968</v>
      </c>
    </row>
    <row r="479" spans="1:28" s="188" customFormat="1" x14ac:dyDescent="0.2">
      <c r="A479" s="181">
        <v>44</v>
      </c>
      <c r="B479" s="181">
        <v>24</v>
      </c>
      <c r="C479" s="181">
        <v>18</v>
      </c>
      <c r="D479" s="181">
        <v>44</v>
      </c>
      <c r="E479" s="197" t="s">
        <v>24</v>
      </c>
      <c r="F479" s="212">
        <v>10695.894893725726</v>
      </c>
      <c r="G479" s="198">
        <v>40558.563811395325</v>
      </c>
      <c r="H479" s="198">
        <v>1114.2367842009999</v>
      </c>
      <c r="I479" s="213">
        <v>0</v>
      </c>
      <c r="J479" s="198">
        <v>36295.826141619771</v>
      </c>
      <c r="K479" s="198">
        <v>10673.209831861754</v>
      </c>
      <c r="L479" s="214">
        <v>99337.731462803582</v>
      </c>
      <c r="O479" s="197" t="s">
        <v>24</v>
      </c>
      <c r="P479" s="200">
        <v>12813.032705092639</v>
      </c>
      <c r="Q479" s="198">
        <v>6308.9609752941833</v>
      </c>
      <c r="R479" s="198">
        <v>20611.297307104735</v>
      </c>
      <c r="S479" s="198">
        <v>23.241787352872215</v>
      </c>
      <c r="T479" s="214">
        <v>39756.532774844425</v>
      </c>
      <c r="W479" s="197" t="s">
        <v>24</v>
      </c>
      <c r="X479" s="201">
        <v>0</v>
      </c>
      <c r="Y479" s="202">
        <v>0</v>
      </c>
      <c r="Z479" s="202">
        <v>5543.6845098150297</v>
      </c>
      <c r="AA479" s="202">
        <v>688.70613704275365</v>
      </c>
      <c r="AB479" s="214">
        <v>6232.3906468577825</v>
      </c>
    </row>
    <row r="480" spans="1:28" s="188" customFormat="1" ht="12" x14ac:dyDescent="0.25">
      <c r="A480" s="181">
        <v>63</v>
      </c>
      <c r="B480" s="181">
        <v>63</v>
      </c>
      <c r="C480" s="181">
        <v>19</v>
      </c>
      <c r="D480" s="181">
        <v>63</v>
      </c>
      <c r="E480" s="190"/>
      <c r="F480" s="222"/>
      <c r="G480" s="223"/>
      <c r="H480" s="223"/>
      <c r="I480" s="224"/>
      <c r="J480" s="223"/>
      <c r="K480" s="223"/>
      <c r="L480" s="225"/>
      <c r="O480" s="190"/>
      <c r="P480" s="226"/>
      <c r="Q480" s="223"/>
      <c r="R480" s="223"/>
      <c r="S480" s="223"/>
      <c r="T480" s="225"/>
      <c r="W480" s="190"/>
      <c r="X480" s="227"/>
      <c r="Y480" s="228"/>
      <c r="Z480" s="228"/>
      <c r="AA480" s="228"/>
      <c r="AB480" s="225"/>
    </row>
    <row r="481" spans="1:28" s="188" customFormat="1" ht="12" x14ac:dyDescent="0.25">
      <c r="A481" s="189">
        <v>52</v>
      </c>
      <c r="B481" s="189">
        <v>29</v>
      </c>
      <c r="C481" s="189">
        <v>20</v>
      </c>
      <c r="D481" s="189">
        <v>50</v>
      </c>
      <c r="E481" s="209" t="s">
        <v>102</v>
      </c>
      <c r="F481" s="191">
        <v>30413.790721952377</v>
      </c>
      <c r="G481" s="191">
        <v>107374.40544270311</v>
      </c>
      <c r="H481" s="191">
        <v>20366.018578432329</v>
      </c>
      <c r="I481" s="191">
        <v>0</v>
      </c>
      <c r="J481" s="191">
        <v>31382.024829237715</v>
      </c>
      <c r="K481" s="191">
        <v>72772.256345899848</v>
      </c>
      <c r="L481" s="192">
        <v>262308.49591822538</v>
      </c>
      <c r="O481" s="209" t="s">
        <v>102</v>
      </c>
      <c r="P481" s="210">
        <v>28024.686232982549</v>
      </c>
      <c r="Q481" s="210">
        <v>37478.020824380394</v>
      </c>
      <c r="R481" s="210">
        <v>28792.776875544605</v>
      </c>
      <c r="S481" s="210">
        <v>15001.386106285787</v>
      </c>
      <c r="T481" s="192">
        <v>109296.87003919332</v>
      </c>
      <c r="W481" s="209" t="s">
        <v>102</v>
      </c>
      <c r="X481" s="211">
        <v>0</v>
      </c>
      <c r="Y481" s="211">
        <v>961.7081639972979</v>
      </c>
      <c r="Z481" s="211">
        <v>27227.311537272555</v>
      </c>
      <c r="AA481" s="211">
        <v>6249.367139945346</v>
      </c>
      <c r="AB481" s="192">
        <v>34438.386841215193</v>
      </c>
    </row>
    <row r="482" spans="1:28" s="188" customFormat="1" x14ac:dyDescent="0.2">
      <c r="A482" s="181">
        <v>2</v>
      </c>
      <c r="B482" s="181">
        <v>26</v>
      </c>
      <c r="C482" s="181">
        <v>21</v>
      </c>
      <c r="D482" s="181">
        <v>2</v>
      </c>
      <c r="E482" s="197" t="s">
        <v>25</v>
      </c>
      <c r="F482" s="212">
        <v>8814.1485791372015</v>
      </c>
      <c r="G482" s="198">
        <v>19921.777993921489</v>
      </c>
      <c r="H482" s="198">
        <v>1323.3788086010586</v>
      </c>
      <c r="I482" s="213">
        <v>0</v>
      </c>
      <c r="J482" s="198">
        <v>13535.894195425339</v>
      </c>
      <c r="K482" s="198">
        <v>19684.983939222129</v>
      </c>
      <c r="L482" s="214">
        <v>63280.183516307225</v>
      </c>
      <c r="O482" s="197" t="s">
        <v>25</v>
      </c>
      <c r="P482" s="200">
        <v>477.40076027317582</v>
      </c>
      <c r="Q482" s="198">
        <v>15902.33244341671</v>
      </c>
      <c r="R482" s="198">
        <v>5885.1683039596119</v>
      </c>
      <c r="S482" s="198">
        <v>15.924319898091158</v>
      </c>
      <c r="T482" s="214">
        <v>22280.825827547586</v>
      </c>
      <c r="W482" s="197" t="s">
        <v>25</v>
      </c>
      <c r="X482" s="201">
        <v>0</v>
      </c>
      <c r="Y482" s="202">
        <v>0</v>
      </c>
      <c r="Z482" s="202">
        <v>16520.19758958419</v>
      </c>
      <c r="AA482" s="202">
        <v>3915.5601131722397</v>
      </c>
      <c r="AB482" s="214">
        <v>20435.757702756433</v>
      </c>
    </row>
    <row r="483" spans="1:28" s="188" customFormat="1" x14ac:dyDescent="0.2">
      <c r="A483" s="181">
        <v>16</v>
      </c>
      <c r="B483" s="181">
        <v>27</v>
      </c>
      <c r="C483" s="181">
        <v>22</v>
      </c>
      <c r="D483" s="181">
        <v>16</v>
      </c>
      <c r="E483" s="197" t="s">
        <v>26</v>
      </c>
      <c r="F483" s="212">
        <v>7199.8025750628194</v>
      </c>
      <c r="G483" s="198">
        <v>52187.777470315516</v>
      </c>
      <c r="H483" s="198">
        <v>9331.0663170697444</v>
      </c>
      <c r="I483" s="213">
        <v>0</v>
      </c>
      <c r="J483" s="198">
        <v>7334.6839881999458</v>
      </c>
      <c r="K483" s="198">
        <v>21977.560413213738</v>
      </c>
      <c r="L483" s="214">
        <v>98030.890763861767</v>
      </c>
      <c r="O483" s="197" t="s">
        <v>26</v>
      </c>
      <c r="P483" s="200">
        <v>5074.2523459036947</v>
      </c>
      <c r="Q483" s="198">
        <v>10989.39146386329</v>
      </c>
      <c r="R483" s="198">
        <v>15268.274103431617</v>
      </c>
      <c r="S483" s="198">
        <v>13506.727318964193</v>
      </c>
      <c r="T483" s="214">
        <v>44838.645232162795</v>
      </c>
      <c r="W483" s="197" t="s">
        <v>26</v>
      </c>
      <c r="X483" s="201">
        <v>0</v>
      </c>
      <c r="Y483" s="202">
        <v>961.7081639972979</v>
      </c>
      <c r="Z483" s="202">
        <v>5105.6378498568456</v>
      </c>
      <c r="AA483" s="202">
        <v>888.64659393341026</v>
      </c>
      <c r="AB483" s="214">
        <v>6955.9926077875534</v>
      </c>
    </row>
    <row r="484" spans="1:28" s="188" customFormat="1" x14ac:dyDescent="0.2">
      <c r="A484" s="181">
        <v>30</v>
      </c>
      <c r="B484" s="181">
        <v>28</v>
      </c>
      <c r="C484" s="181">
        <v>23</v>
      </c>
      <c r="D484" s="181">
        <v>30</v>
      </c>
      <c r="E484" s="197" t="s">
        <v>27</v>
      </c>
      <c r="F484" s="212">
        <v>14399.839567752355</v>
      </c>
      <c r="G484" s="198">
        <v>35264.849978466103</v>
      </c>
      <c r="H484" s="198">
        <v>9711.5734527615259</v>
      </c>
      <c r="I484" s="213">
        <v>0</v>
      </c>
      <c r="J484" s="198">
        <v>10511.446645612432</v>
      </c>
      <c r="K484" s="198">
        <v>31109.711993463974</v>
      </c>
      <c r="L484" s="214">
        <v>100997.4216380564</v>
      </c>
      <c r="O484" s="197" t="s">
        <v>27</v>
      </c>
      <c r="P484" s="200">
        <v>22473.03312680568</v>
      </c>
      <c r="Q484" s="198">
        <v>10586.296917100393</v>
      </c>
      <c r="R484" s="198">
        <v>7639.3344681533754</v>
      </c>
      <c r="S484" s="198">
        <v>1478.7344674235032</v>
      </c>
      <c r="T484" s="214">
        <v>42177.398979482947</v>
      </c>
      <c r="W484" s="197" t="s">
        <v>27</v>
      </c>
      <c r="X484" s="201">
        <v>0</v>
      </c>
      <c r="Y484" s="202">
        <v>0</v>
      </c>
      <c r="Z484" s="202">
        <v>5601.4760978315171</v>
      </c>
      <c r="AA484" s="202">
        <v>1445.1604328396952</v>
      </c>
      <c r="AB484" s="214">
        <v>7046.6365306712123</v>
      </c>
    </row>
    <row r="485" spans="1:28" s="188" customFormat="1" ht="12" x14ac:dyDescent="0.25">
      <c r="A485" s="181">
        <v>64</v>
      </c>
      <c r="B485" s="181">
        <v>64</v>
      </c>
      <c r="C485" s="181">
        <v>24</v>
      </c>
      <c r="D485" s="181">
        <v>64</v>
      </c>
      <c r="E485" s="203"/>
      <c r="F485" s="215"/>
      <c r="G485" s="204"/>
      <c r="H485" s="204"/>
      <c r="I485" s="216"/>
      <c r="J485" s="204"/>
      <c r="K485" s="204"/>
      <c r="L485" s="217"/>
      <c r="O485" s="203"/>
      <c r="P485" s="206"/>
      <c r="Q485" s="204"/>
      <c r="R485" s="204"/>
      <c r="S485" s="204"/>
      <c r="T485" s="217"/>
      <c r="W485" s="203"/>
      <c r="X485" s="207"/>
      <c r="Y485" s="208"/>
      <c r="Z485" s="208"/>
      <c r="AA485" s="208"/>
      <c r="AB485" s="217"/>
    </row>
    <row r="486" spans="1:28" s="188" customFormat="1" ht="12" x14ac:dyDescent="0.25">
      <c r="A486" s="189">
        <v>57</v>
      </c>
      <c r="B486" s="189">
        <v>53</v>
      </c>
      <c r="C486" s="189">
        <v>25</v>
      </c>
      <c r="D486" s="189">
        <v>51</v>
      </c>
      <c r="E486" s="209" t="s">
        <v>101</v>
      </c>
      <c r="F486" s="191">
        <v>195542.11789707068</v>
      </c>
      <c r="G486" s="191">
        <v>2842.4771798551956</v>
      </c>
      <c r="H486" s="191">
        <v>1396.0425107758483</v>
      </c>
      <c r="I486" s="191">
        <v>0</v>
      </c>
      <c r="J486" s="191">
        <v>76250.737230463972</v>
      </c>
      <c r="K486" s="191">
        <v>0</v>
      </c>
      <c r="L486" s="192">
        <v>276031.37481816567</v>
      </c>
      <c r="O486" s="209" t="s">
        <v>101</v>
      </c>
      <c r="P486" s="210">
        <v>0</v>
      </c>
      <c r="Q486" s="210">
        <v>4890.1748667309894</v>
      </c>
      <c r="R486" s="210">
        <v>2291.9851933478053</v>
      </c>
      <c r="S486" s="210">
        <v>0</v>
      </c>
      <c r="T486" s="192">
        <v>7182.1600600787942</v>
      </c>
      <c r="W486" s="209" t="s">
        <v>101</v>
      </c>
      <c r="X486" s="211">
        <v>0</v>
      </c>
      <c r="Y486" s="211">
        <v>0</v>
      </c>
      <c r="Z486" s="211">
        <v>42728.42469540055</v>
      </c>
      <c r="AA486" s="211">
        <v>1379.1134329431018</v>
      </c>
      <c r="AB486" s="192">
        <v>44107.538128343651</v>
      </c>
    </row>
    <row r="487" spans="1:28" s="188" customFormat="1" x14ac:dyDescent="0.2">
      <c r="A487" s="181">
        <v>19</v>
      </c>
      <c r="B487" s="181">
        <v>49</v>
      </c>
      <c r="C487" s="181">
        <v>26</v>
      </c>
      <c r="D487" s="181">
        <v>19</v>
      </c>
      <c r="E487" s="197" t="s">
        <v>28</v>
      </c>
      <c r="F487" s="212">
        <v>73329.718616761616</v>
      </c>
      <c r="G487" s="213">
        <v>316.09309415450446</v>
      </c>
      <c r="H487" s="213">
        <v>20</v>
      </c>
      <c r="I487" s="213">
        <v>0</v>
      </c>
      <c r="J487" s="198">
        <v>13105.066426495374</v>
      </c>
      <c r="K487" s="198">
        <v>0</v>
      </c>
      <c r="L487" s="214">
        <v>86770.878137411491</v>
      </c>
      <c r="O487" s="197" t="s">
        <v>28</v>
      </c>
      <c r="P487" s="200">
        <v>0</v>
      </c>
      <c r="Q487" s="198">
        <v>9.7362114233993609</v>
      </c>
      <c r="R487" s="198">
        <v>1180.4464447075488</v>
      </c>
      <c r="S487" s="198">
        <v>0</v>
      </c>
      <c r="T487" s="214">
        <v>1190.1826561309481</v>
      </c>
      <c r="W487" s="197" t="s">
        <v>28</v>
      </c>
      <c r="X487" s="201">
        <v>0</v>
      </c>
      <c r="Y487" s="202">
        <v>0</v>
      </c>
      <c r="Z487" s="202">
        <v>20910.120964920243</v>
      </c>
      <c r="AA487" s="202">
        <v>16.591634736562295</v>
      </c>
      <c r="AB487" s="214">
        <v>20926.712599656803</v>
      </c>
    </row>
    <row r="488" spans="1:28" s="188" customFormat="1" x14ac:dyDescent="0.2">
      <c r="A488" s="181">
        <v>24</v>
      </c>
      <c r="B488" s="181">
        <v>50</v>
      </c>
      <c r="C488" s="181">
        <v>27</v>
      </c>
      <c r="D488" s="181">
        <v>24</v>
      </c>
      <c r="E488" s="197" t="s">
        <v>29</v>
      </c>
      <c r="F488" s="212">
        <v>39914.076391810042</v>
      </c>
      <c r="G488" s="213">
        <v>227.51232711878868</v>
      </c>
      <c r="H488" s="213">
        <v>244.25</v>
      </c>
      <c r="I488" s="213">
        <v>0</v>
      </c>
      <c r="J488" s="198">
        <v>26128.742010508984</v>
      </c>
      <c r="K488" s="198">
        <v>0</v>
      </c>
      <c r="L488" s="214">
        <v>66514.580729437817</v>
      </c>
      <c r="O488" s="197" t="s">
        <v>29</v>
      </c>
      <c r="P488" s="200">
        <v>0</v>
      </c>
      <c r="Q488" s="198">
        <v>1820.3709266550477</v>
      </c>
      <c r="R488" s="198">
        <v>234.71892628694638</v>
      </c>
      <c r="S488" s="198">
        <v>0</v>
      </c>
      <c r="T488" s="214">
        <v>2055.0898529419942</v>
      </c>
      <c r="W488" s="197" t="s">
        <v>29</v>
      </c>
      <c r="X488" s="201">
        <v>0</v>
      </c>
      <c r="Y488" s="202">
        <v>0</v>
      </c>
      <c r="Z488" s="202">
        <v>12178.55041597838</v>
      </c>
      <c r="AA488" s="202">
        <v>4.0842045050085476</v>
      </c>
      <c r="AB488" s="214">
        <v>12182.634620483388</v>
      </c>
    </row>
    <row r="489" spans="1:28" s="188" customFormat="1" x14ac:dyDescent="0.2">
      <c r="A489" s="181">
        <v>26</v>
      </c>
      <c r="B489" s="181">
        <v>51</v>
      </c>
      <c r="C489" s="181">
        <v>28</v>
      </c>
      <c r="D489" s="181">
        <v>26</v>
      </c>
      <c r="E489" s="197" t="s">
        <v>30</v>
      </c>
      <c r="F489" s="212">
        <v>61208.170023778082</v>
      </c>
      <c r="G489" s="213">
        <v>877.86257597863278</v>
      </c>
      <c r="H489" s="213">
        <v>391.80445475503575</v>
      </c>
      <c r="I489" s="213">
        <v>0</v>
      </c>
      <c r="J489" s="198">
        <v>8506.1285737189628</v>
      </c>
      <c r="K489" s="198">
        <v>0</v>
      </c>
      <c r="L489" s="214">
        <v>70983.965628230711</v>
      </c>
      <c r="O489" s="197" t="s">
        <v>30</v>
      </c>
      <c r="P489" s="200">
        <v>0</v>
      </c>
      <c r="Q489" s="198">
        <v>911.74339437740571</v>
      </c>
      <c r="R489" s="198">
        <v>156.1774998418388</v>
      </c>
      <c r="S489" s="198">
        <v>0</v>
      </c>
      <c r="T489" s="214">
        <v>1067.9208942192445</v>
      </c>
      <c r="W489" s="197" t="s">
        <v>30</v>
      </c>
      <c r="X489" s="201">
        <v>0</v>
      </c>
      <c r="Y489" s="202">
        <v>0</v>
      </c>
      <c r="Z489" s="202">
        <v>8989.9198924436114</v>
      </c>
      <c r="AA489" s="202">
        <v>1112.922841202889</v>
      </c>
      <c r="AB489" s="214">
        <v>10102.842733646499</v>
      </c>
    </row>
    <row r="490" spans="1:28" s="188" customFormat="1" x14ac:dyDescent="0.2">
      <c r="A490" s="181">
        <v>43</v>
      </c>
      <c r="B490" s="181">
        <v>52</v>
      </c>
      <c r="C490" s="181">
        <v>29</v>
      </c>
      <c r="D490" s="181">
        <v>43</v>
      </c>
      <c r="E490" s="197" t="s">
        <v>31</v>
      </c>
      <c r="F490" s="212">
        <v>21090.152864720934</v>
      </c>
      <c r="G490" s="213">
        <v>1421.0091826032694</v>
      </c>
      <c r="H490" s="213">
        <v>739.98805602081268</v>
      </c>
      <c r="I490" s="213">
        <v>0</v>
      </c>
      <c r="J490" s="198">
        <v>28510.800219740646</v>
      </c>
      <c r="K490" s="198">
        <v>0</v>
      </c>
      <c r="L490" s="214">
        <v>51761.950323085664</v>
      </c>
      <c r="O490" s="197" t="s">
        <v>31</v>
      </c>
      <c r="P490" s="200">
        <v>0</v>
      </c>
      <c r="Q490" s="198">
        <v>2148.3243342751357</v>
      </c>
      <c r="R490" s="198">
        <v>720.64232251147143</v>
      </c>
      <c r="S490" s="198">
        <v>0</v>
      </c>
      <c r="T490" s="214">
        <v>2868.966656786607</v>
      </c>
      <c r="W490" s="197" t="s">
        <v>31</v>
      </c>
      <c r="X490" s="201">
        <v>0</v>
      </c>
      <c r="Y490" s="202">
        <v>0</v>
      </c>
      <c r="Z490" s="202">
        <v>649.83342205831673</v>
      </c>
      <c r="AA490" s="202">
        <v>245.51475249864194</v>
      </c>
      <c r="AB490" s="214">
        <v>895.34817455695861</v>
      </c>
    </row>
    <row r="491" spans="1:28" s="188" customFormat="1" ht="12" x14ac:dyDescent="0.25">
      <c r="A491" s="181">
        <v>65</v>
      </c>
      <c r="B491" s="181">
        <v>65</v>
      </c>
      <c r="C491" s="181">
        <v>30</v>
      </c>
      <c r="D491" s="181">
        <v>65</v>
      </c>
      <c r="E491" s="190"/>
      <c r="F491" s="222"/>
      <c r="G491" s="224"/>
      <c r="H491" s="224"/>
      <c r="I491" s="216"/>
      <c r="J491" s="223"/>
      <c r="K491" s="223"/>
      <c r="L491" s="225"/>
      <c r="O491" s="190"/>
      <c r="P491" s="226"/>
      <c r="Q491" s="223"/>
      <c r="R491" s="223"/>
      <c r="S491" s="223"/>
      <c r="T491" s="225"/>
      <c r="W491" s="190"/>
      <c r="X491" s="227"/>
      <c r="Y491" s="228"/>
      <c r="Z491" s="228"/>
      <c r="AA491" s="228"/>
      <c r="AB491" s="225"/>
    </row>
    <row r="492" spans="1:28" s="188" customFormat="1" ht="12" x14ac:dyDescent="0.25">
      <c r="A492" s="189">
        <v>46</v>
      </c>
      <c r="B492" s="189">
        <v>7</v>
      </c>
      <c r="C492" s="189">
        <v>31</v>
      </c>
      <c r="D492" s="189">
        <v>52</v>
      </c>
      <c r="E492" s="209" t="s">
        <v>100</v>
      </c>
      <c r="F492" s="191">
        <v>283925.79664842383</v>
      </c>
      <c r="G492" s="191">
        <v>205154.84610270459</v>
      </c>
      <c r="H492" s="191">
        <v>72810.511435252949</v>
      </c>
      <c r="I492" s="191">
        <v>9796.7363401518996</v>
      </c>
      <c r="J492" s="191">
        <v>329436.94491444307</v>
      </c>
      <c r="K492" s="191">
        <v>22598.575213562784</v>
      </c>
      <c r="L492" s="192">
        <v>923723.41065453913</v>
      </c>
      <c r="O492" s="209" t="s">
        <v>100</v>
      </c>
      <c r="P492" s="210">
        <v>184150.62289332386</v>
      </c>
      <c r="Q492" s="210">
        <v>44904.833715725952</v>
      </c>
      <c r="R492" s="210">
        <v>65959.738538089849</v>
      </c>
      <c r="S492" s="210">
        <v>1587.2688667190305</v>
      </c>
      <c r="T492" s="192">
        <v>296602.46401385864</v>
      </c>
      <c r="W492" s="209" t="s">
        <v>100</v>
      </c>
      <c r="X492" s="211">
        <v>0</v>
      </c>
      <c r="Y492" s="211">
        <v>4389.4688983631158</v>
      </c>
      <c r="Z492" s="211">
        <v>76124.837830267643</v>
      </c>
      <c r="AA492" s="211">
        <v>8845.838483203137</v>
      </c>
      <c r="AB492" s="192">
        <v>89360.145211833893</v>
      </c>
    </row>
    <row r="493" spans="1:28" s="188" customFormat="1" x14ac:dyDescent="0.2">
      <c r="A493" s="181">
        <v>13</v>
      </c>
      <c r="B493" s="181">
        <v>1</v>
      </c>
      <c r="C493" s="181">
        <v>32</v>
      </c>
      <c r="D493" s="181">
        <v>13</v>
      </c>
      <c r="E493" s="197" t="s">
        <v>32</v>
      </c>
      <c r="F493" s="212">
        <v>135860.89253193559</v>
      </c>
      <c r="G493" s="198">
        <v>7611.8544459225277</v>
      </c>
      <c r="H493" s="198">
        <v>1579.2931574588015</v>
      </c>
      <c r="I493" s="213">
        <v>9792.2165464588888</v>
      </c>
      <c r="J493" s="198">
        <v>46557.859961161193</v>
      </c>
      <c r="K493" s="198">
        <v>3502.836263035204</v>
      </c>
      <c r="L493" s="214">
        <v>204904.9529059722</v>
      </c>
      <c r="O493" s="197" t="s">
        <v>32</v>
      </c>
      <c r="P493" s="200">
        <v>6601.7219350304085</v>
      </c>
      <c r="Q493" s="198">
        <v>5013.1542201105358</v>
      </c>
      <c r="R493" s="198">
        <v>20679.523417564542</v>
      </c>
      <c r="S493" s="198">
        <v>99.48052969101235</v>
      </c>
      <c r="T493" s="214">
        <v>32393.880102396495</v>
      </c>
      <c r="W493" s="197" t="s">
        <v>32</v>
      </c>
      <c r="X493" s="201">
        <v>0</v>
      </c>
      <c r="Y493" s="202">
        <v>0</v>
      </c>
      <c r="Z493" s="202">
        <v>15085.983905331104</v>
      </c>
      <c r="AA493" s="202">
        <v>5709.1403033175466</v>
      </c>
      <c r="AB493" s="214">
        <v>20795.124208648653</v>
      </c>
    </row>
    <row r="494" spans="1:28" s="188" customFormat="1" x14ac:dyDescent="0.2">
      <c r="A494" s="181">
        <v>15</v>
      </c>
      <c r="B494" s="181">
        <v>2</v>
      </c>
      <c r="C494" s="181">
        <v>33</v>
      </c>
      <c r="D494" s="181">
        <v>15</v>
      </c>
      <c r="E494" s="197" t="s">
        <v>33</v>
      </c>
      <c r="F494" s="212">
        <v>79005.490259629427</v>
      </c>
      <c r="G494" s="198">
        <v>57830.040311816731</v>
      </c>
      <c r="H494" s="198">
        <v>34951.668864703672</v>
      </c>
      <c r="I494" s="213">
        <v>4.5197936930106701</v>
      </c>
      <c r="J494" s="198">
        <v>129986.32957980021</v>
      </c>
      <c r="K494" s="198">
        <v>6624.7702222987236</v>
      </c>
      <c r="L494" s="214">
        <v>308402.81903194182</v>
      </c>
      <c r="O494" s="197" t="s">
        <v>33</v>
      </c>
      <c r="P494" s="200">
        <v>82955.978242711732</v>
      </c>
      <c r="Q494" s="198">
        <v>7207.5517271361587</v>
      </c>
      <c r="R494" s="198">
        <v>19396.449741561119</v>
      </c>
      <c r="S494" s="198">
        <v>1133.4620603886588</v>
      </c>
      <c r="T494" s="214">
        <v>110693.44177179768</v>
      </c>
      <c r="W494" s="197" t="s">
        <v>33</v>
      </c>
      <c r="X494" s="201">
        <v>0</v>
      </c>
      <c r="Y494" s="229">
        <v>0</v>
      </c>
      <c r="Z494" s="202">
        <v>13907.313646080291</v>
      </c>
      <c r="AA494" s="202">
        <v>1607.0228995000546</v>
      </c>
      <c r="AB494" s="214">
        <v>15514.336545580347</v>
      </c>
    </row>
    <row r="495" spans="1:28" s="188" customFormat="1" x14ac:dyDescent="0.2">
      <c r="A495" s="181">
        <v>27</v>
      </c>
      <c r="B495" s="181">
        <v>3</v>
      </c>
      <c r="C495" s="181">
        <v>34</v>
      </c>
      <c r="D495" s="181">
        <v>27</v>
      </c>
      <c r="E495" s="197" t="s">
        <v>34</v>
      </c>
      <c r="F495" s="212">
        <v>17161.789679741622</v>
      </c>
      <c r="G495" s="198">
        <v>25993.230321596453</v>
      </c>
      <c r="H495" s="198">
        <v>6507.6974822699976</v>
      </c>
      <c r="I495" s="213">
        <v>0</v>
      </c>
      <c r="J495" s="198">
        <v>49380.756692825904</v>
      </c>
      <c r="K495" s="198">
        <v>0</v>
      </c>
      <c r="L495" s="214">
        <v>99043.474176433985</v>
      </c>
      <c r="O495" s="197" t="s">
        <v>34</v>
      </c>
      <c r="P495" s="200">
        <v>0</v>
      </c>
      <c r="Q495" s="198">
        <v>8616.9141084655894</v>
      </c>
      <c r="R495" s="198">
        <v>1857.622623941754</v>
      </c>
      <c r="S495" s="198">
        <v>0</v>
      </c>
      <c r="T495" s="214">
        <v>10474.536732407343</v>
      </c>
      <c r="W495" s="197" t="s">
        <v>34</v>
      </c>
      <c r="X495" s="201">
        <v>0</v>
      </c>
      <c r="Y495" s="202">
        <v>4389.4688983631158</v>
      </c>
      <c r="Z495" s="202">
        <v>26377.445673891827</v>
      </c>
      <c r="AA495" s="202">
        <v>323.08646855292284</v>
      </c>
      <c r="AB495" s="214">
        <v>31090.001040807863</v>
      </c>
    </row>
    <row r="496" spans="1:28" s="188" customFormat="1" x14ac:dyDescent="0.2">
      <c r="A496" s="181">
        <v>31</v>
      </c>
      <c r="B496" s="181">
        <v>4</v>
      </c>
      <c r="C496" s="181">
        <v>35</v>
      </c>
      <c r="D496" s="181">
        <v>31</v>
      </c>
      <c r="E496" s="197" t="s">
        <v>35</v>
      </c>
      <c r="F496" s="212">
        <v>11677.547560451632</v>
      </c>
      <c r="G496" s="198">
        <v>60051.786704318823</v>
      </c>
      <c r="H496" s="198">
        <v>4251.1261015990631</v>
      </c>
      <c r="I496" s="213">
        <v>0</v>
      </c>
      <c r="J496" s="198">
        <v>23971.860140192006</v>
      </c>
      <c r="K496" s="198">
        <v>7026.0247388178668</v>
      </c>
      <c r="L496" s="214">
        <v>106978.34524537939</v>
      </c>
      <c r="O496" s="197" t="s">
        <v>35</v>
      </c>
      <c r="P496" s="200">
        <v>58972.198919186456</v>
      </c>
      <c r="Q496" s="198">
        <v>7011.7626878585679</v>
      </c>
      <c r="R496" s="198">
        <v>2826.9626911103192</v>
      </c>
      <c r="S496" s="198">
        <v>0.91880602456815164</v>
      </c>
      <c r="T496" s="214">
        <v>68811.843104179905</v>
      </c>
      <c r="W496" s="197" t="s">
        <v>35</v>
      </c>
      <c r="X496" s="201">
        <v>0</v>
      </c>
      <c r="Y496" s="202">
        <v>0</v>
      </c>
      <c r="Z496" s="202">
        <v>4222.6817633674327</v>
      </c>
      <c r="AA496" s="202">
        <v>74.431202055998895</v>
      </c>
      <c r="AB496" s="214">
        <v>4297.1129654234319</v>
      </c>
    </row>
    <row r="497" spans="1:28" s="188" customFormat="1" x14ac:dyDescent="0.2">
      <c r="A497" s="181">
        <v>32</v>
      </c>
      <c r="B497" s="181">
        <v>5</v>
      </c>
      <c r="C497" s="181">
        <v>36</v>
      </c>
      <c r="D497" s="181">
        <v>32</v>
      </c>
      <c r="E497" s="197" t="s">
        <v>36</v>
      </c>
      <c r="F497" s="212">
        <v>16141.511947155692</v>
      </c>
      <c r="G497" s="198">
        <v>47247.121723043005</v>
      </c>
      <c r="H497" s="198">
        <v>20599.152202439669</v>
      </c>
      <c r="I497" s="213">
        <v>0</v>
      </c>
      <c r="J497" s="198">
        <v>44625.033279623196</v>
      </c>
      <c r="K497" s="198">
        <v>2779.1534315988242</v>
      </c>
      <c r="L497" s="214">
        <v>131391.97258386039</v>
      </c>
      <c r="O497" s="197" t="s">
        <v>36</v>
      </c>
      <c r="P497" s="200">
        <v>29770.678749532624</v>
      </c>
      <c r="Q497" s="198">
        <v>11652.796414274226</v>
      </c>
      <c r="R497" s="198">
        <v>18292.455070716594</v>
      </c>
      <c r="S497" s="198">
        <v>353.40747061479129</v>
      </c>
      <c r="T497" s="214">
        <v>60069.337705138219</v>
      </c>
      <c r="W497" s="197" t="s">
        <v>36</v>
      </c>
      <c r="X497" s="201">
        <v>0</v>
      </c>
      <c r="Y497" s="202">
        <v>0</v>
      </c>
      <c r="Z497" s="202">
        <v>9241.5001140403165</v>
      </c>
      <c r="AA497" s="202">
        <v>961.89379849597879</v>
      </c>
      <c r="AB497" s="214">
        <v>10203.393912536296</v>
      </c>
    </row>
    <row r="498" spans="1:28" s="188" customFormat="1" x14ac:dyDescent="0.2">
      <c r="A498" s="181">
        <v>40</v>
      </c>
      <c r="B498" s="181">
        <v>6</v>
      </c>
      <c r="C498" s="181">
        <v>37</v>
      </c>
      <c r="D498" s="181">
        <v>40</v>
      </c>
      <c r="E498" s="197" t="s">
        <v>37</v>
      </c>
      <c r="F498" s="212">
        <v>24078.564669509869</v>
      </c>
      <c r="G498" s="198">
        <v>6420.8125960069956</v>
      </c>
      <c r="H498" s="198">
        <v>4921.5736267817538</v>
      </c>
      <c r="I498" s="213">
        <v>0</v>
      </c>
      <c r="J498" s="198">
        <v>34915.105260840559</v>
      </c>
      <c r="K498" s="198">
        <v>2665.7905578121672</v>
      </c>
      <c r="L498" s="214">
        <v>73001.846710951359</v>
      </c>
      <c r="O498" s="197" t="s">
        <v>37</v>
      </c>
      <c r="P498" s="200">
        <v>5850.0450468626241</v>
      </c>
      <c r="Q498" s="198">
        <v>5402.65455788088</v>
      </c>
      <c r="R498" s="198">
        <v>2906.7249931955253</v>
      </c>
      <c r="S498" s="198">
        <v>0</v>
      </c>
      <c r="T498" s="214">
        <v>14159.424597939031</v>
      </c>
      <c r="W498" s="197" t="s">
        <v>37</v>
      </c>
      <c r="X498" s="201">
        <v>0</v>
      </c>
      <c r="Y498" s="202">
        <v>0</v>
      </c>
      <c r="Z498" s="202">
        <v>7289.9127275566707</v>
      </c>
      <c r="AA498" s="202">
        <v>170.26381128063485</v>
      </c>
      <c r="AB498" s="214">
        <v>7460.176538837306</v>
      </c>
    </row>
    <row r="499" spans="1:28" s="188" customFormat="1" ht="12" x14ac:dyDescent="0.25">
      <c r="A499" s="181">
        <v>66</v>
      </c>
      <c r="B499" s="181">
        <v>66</v>
      </c>
      <c r="C499" s="181">
        <v>38</v>
      </c>
      <c r="D499" s="181">
        <v>66</v>
      </c>
      <c r="E499" s="203"/>
      <c r="F499" s="215"/>
      <c r="G499" s="204"/>
      <c r="H499" s="204"/>
      <c r="I499" s="216"/>
      <c r="J499" s="204"/>
      <c r="K499" s="204"/>
      <c r="L499" s="217"/>
      <c r="O499" s="203"/>
      <c r="P499" s="206"/>
      <c r="Q499" s="204"/>
      <c r="R499" s="204"/>
      <c r="S499" s="204"/>
      <c r="T499" s="217"/>
      <c r="W499" s="203"/>
      <c r="X499" s="207"/>
      <c r="Y499" s="208"/>
      <c r="Z499" s="208"/>
      <c r="AA499" s="208"/>
      <c r="AB499" s="217"/>
    </row>
    <row r="500" spans="1:28" s="188" customFormat="1" ht="12" x14ac:dyDescent="0.25">
      <c r="A500" s="189">
        <v>53</v>
      </c>
      <c r="B500" s="189">
        <v>35</v>
      </c>
      <c r="C500" s="189">
        <v>39</v>
      </c>
      <c r="D500" s="189">
        <v>53</v>
      </c>
      <c r="E500" s="209" t="s">
        <v>99</v>
      </c>
      <c r="F500" s="191">
        <v>79111.486984009796</v>
      </c>
      <c r="G500" s="191">
        <v>90742.82541224359</v>
      </c>
      <c r="H500" s="191">
        <v>43628.533170922397</v>
      </c>
      <c r="I500" s="191">
        <v>0</v>
      </c>
      <c r="J500" s="191">
        <v>239144.92171646268</v>
      </c>
      <c r="K500" s="191">
        <v>47184.911434587331</v>
      </c>
      <c r="L500" s="192">
        <v>499812.6787182258</v>
      </c>
      <c r="O500" s="209" t="s">
        <v>99</v>
      </c>
      <c r="P500" s="210">
        <v>41670.506025108167</v>
      </c>
      <c r="Q500" s="210">
        <v>47962.944227695429</v>
      </c>
      <c r="R500" s="210">
        <v>96651.318219323977</v>
      </c>
      <c r="S500" s="210">
        <v>12123.359548150571</v>
      </c>
      <c r="T500" s="192">
        <v>198408.12802027815</v>
      </c>
      <c r="W500" s="209" t="s">
        <v>99</v>
      </c>
      <c r="X500" s="211">
        <v>1.7309220927662352</v>
      </c>
      <c r="Y500" s="211">
        <v>1336.0352509827856</v>
      </c>
      <c r="Z500" s="211">
        <v>55821.546728581881</v>
      </c>
      <c r="AA500" s="211">
        <v>2211.5338469853741</v>
      </c>
      <c r="AB500" s="192">
        <v>59370.846748642813</v>
      </c>
    </row>
    <row r="501" spans="1:28" s="188" customFormat="1" x14ac:dyDescent="0.2">
      <c r="A501" s="181">
        <v>8</v>
      </c>
      <c r="B501" s="181">
        <v>30</v>
      </c>
      <c r="C501" s="181">
        <v>40</v>
      </c>
      <c r="D501" s="181">
        <v>8</v>
      </c>
      <c r="E501" s="197" t="s">
        <v>38</v>
      </c>
      <c r="F501" s="212">
        <v>39141.196279081218</v>
      </c>
      <c r="G501" s="198">
        <v>14609.828725794187</v>
      </c>
      <c r="H501" s="198">
        <v>4748.0636574303708</v>
      </c>
      <c r="I501" s="213">
        <v>0</v>
      </c>
      <c r="J501" s="198">
        <v>84985.885579780937</v>
      </c>
      <c r="K501" s="198">
        <v>1690.1859000235045</v>
      </c>
      <c r="L501" s="214">
        <v>145175.1601421102</v>
      </c>
      <c r="O501" s="197" t="s">
        <v>38</v>
      </c>
      <c r="P501" s="200">
        <v>0</v>
      </c>
      <c r="Q501" s="198">
        <v>41722.088559131647</v>
      </c>
      <c r="R501" s="198">
        <v>9900.7162136455245</v>
      </c>
      <c r="S501" s="198">
        <v>5.8739307640039433</v>
      </c>
      <c r="T501" s="214">
        <v>51628.678703541183</v>
      </c>
      <c r="W501" s="197" t="s">
        <v>38</v>
      </c>
      <c r="X501" s="201">
        <v>0</v>
      </c>
      <c r="Y501" s="202">
        <v>0</v>
      </c>
      <c r="Z501" s="202">
        <v>14554.350250495922</v>
      </c>
      <c r="AA501" s="202">
        <v>994.67028718995221</v>
      </c>
      <c r="AB501" s="214">
        <v>15549.020537685874</v>
      </c>
    </row>
    <row r="502" spans="1:28" s="188" customFormat="1" x14ac:dyDescent="0.2">
      <c r="A502" s="181">
        <v>9</v>
      </c>
      <c r="B502" s="181">
        <v>31</v>
      </c>
      <c r="C502" s="181">
        <v>41</v>
      </c>
      <c r="D502" s="181">
        <v>9</v>
      </c>
      <c r="E502" s="197" t="s">
        <v>39</v>
      </c>
      <c r="F502" s="212">
        <v>11609.812958786501</v>
      </c>
      <c r="G502" s="198">
        <v>22428.7125636091</v>
      </c>
      <c r="H502" s="198">
        <v>5257.5687639490006</v>
      </c>
      <c r="I502" s="213">
        <v>0</v>
      </c>
      <c r="J502" s="198">
        <v>41556.112590843673</v>
      </c>
      <c r="K502" s="198">
        <v>25659.148025516828</v>
      </c>
      <c r="L502" s="214">
        <v>106511.3549027051</v>
      </c>
      <c r="O502" s="197" t="s">
        <v>39</v>
      </c>
      <c r="P502" s="200">
        <v>2716.4174401533123</v>
      </c>
      <c r="Q502" s="198">
        <v>1117.9015563648379</v>
      </c>
      <c r="R502" s="198">
        <v>35941.041335511669</v>
      </c>
      <c r="S502" s="198">
        <v>1363.1641787119725</v>
      </c>
      <c r="T502" s="214">
        <v>41138.524510741794</v>
      </c>
      <c r="W502" s="197" t="s">
        <v>39</v>
      </c>
      <c r="X502" s="201">
        <v>0</v>
      </c>
      <c r="Y502" s="202">
        <v>1004.7248154204821</v>
      </c>
      <c r="Z502" s="202">
        <v>15832.419316893751</v>
      </c>
      <c r="AA502" s="202">
        <v>319.04992657647961</v>
      </c>
      <c r="AB502" s="214">
        <v>17156.194058890713</v>
      </c>
    </row>
    <row r="503" spans="1:28" s="188" customFormat="1" x14ac:dyDescent="0.2">
      <c r="A503" s="181">
        <v>28</v>
      </c>
      <c r="B503" s="181">
        <v>32</v>
      </c>
      <c r="C503" s="181">
        <v>42</v>
      </c>
      <c r="D503" s="181">
        <v>28</v>
      </c>
      <c r="E503" s="197" t="s">
        <v>40</v>
      </c>
      <c r="F503" s="212">
        <v>21114.910041941854</v>
      </c>
      <c r="G503" s="198">
        <v>35581.167752852431</v>
      </c>
      <c r="H503" s="198">
        <v>22662.851602121242</v>
      </c>
      <c r="I503" s="213">
        <v>0</v>
      </c>
      <c r="J503" s="198">
        <v>91721.166329398984</v>
      </c>
      <c r="K503" s="198">
        <v>17413.582201248708</v>
      </c>
      <c r="L503" s="214">
        <v>188493.67792756323</v>
      </c>
      <c r="O503" s="197" t="s">
        <v>40</v>
      </c>
      <c r="P503" s="200">
        <v>34892.521718486947</v>
      </c>
      <c r="Q503" s="198">
        <v>3885.867887568736</v>
      </c>
      <c r="R503" s="198">
        <v>39261.480796552722</v>
      </c>
      <c r="S503" s="198">
        <v>3924.0437568187594</v>
      </c>
      <c r="T503" s="214">
        <v>81963.914159427164</v>
      </c>
      <c r="W503" s="197" t="s">
        <v>40</v>
      </c>
      <c r="X503" s="201">
        <v>1.7309220927662352</v>
      </c>
      <c r="Y503" s="202">
        <v>0</v>
      </c>
      <c r="Z503" s="202">
        <v>21249.53951818066</v>
      </c>
      <c r="AA503" s="202">
        <v>411.25158358777162</v>
      </c>
      <c r="AB503" s="214">
        <v>21662.522023861198</v>
      </c>
    </row>
    <row r="504" spans="1:28" s="188" customFormat="1" x14ac:dyDescent="0.2">
      <c r="A504" s="181">
        <v>34</v>
      </c>
      <c r="B504" s="181">
        <v>33</v>
      </c>
      <c r="C504" s="181">
        <v>43</v>
      </c>
      <c r="D504" s="181">
        <v>34</v>
      </c>
      <c r="E504" s="197" t="s">
        <v>41</v>
      </c>
      <c r="F504" s="212">
        <v>4228.9732321674555</v>
      </c>
      <c r="G504" s="198">
        <v>1468.8111677939903</v>
      </c>
      <c r="H504" s="198">
        <v>474.16999999999996</v>
      </c>
      <c r="I504" s="213">
        <v>0</v>
      </c>
      <c r="J504" s="198">
        <v>15362.662224385729</v>
      </c>
      <c r="K504" s="198">
        <v>0</v>
      </c>
      <c r="L504" s="214">
        <v>21534.616624347174</v>
      </c>
      <c r="O504" s="197" t="s">
        <v>41</v>
      </c>
      <c r="P504" s="200">
        <v>0</v>
      </c>
      <c r="Q504" s="198">
        <v>669.16985575247134</v>
      </c>
      <c r="R504" s="198">
        <v>1547.2126477718332</v>
      </c>
      <c r="S504" s="198">
        <v>0.3569605344631902</v>
      </c>
      <c r="T504" s="214">
        <v>2216.7394640587681</v>
      </c>
      <c r="W504" s="197" t="s">
        <v>41</v>
      </c>
      <c r="X504" s="201">
        <v>0</v>
      </c>
      <c r="Y504" s="202">
        <v>0</v>
      </c>
      <c r="Z504" s="202">
        <v>2619.0792771975844</v>
      </c>
      <c r="AA504" s="202">
        <v>226.09632660345667</v>
      </c>
      <c r="AB504" s="214">
        <v>2845.1756038010408</v>
      </c>
    </row>
    <row r="505" spans="1:28" s="188" customFormat="1" x14ac:dyDescent="0.2">
      <c r="A505" s="181">
        <v>35</v>
      </c>
      <c r="B505" s="181">
        <v>34</v>
      </c>
      <c r="C505" s="181">
        <v>44</v>
      </c>
      <c r="D505" s="181">
        <v>35</v>
      </c>
      <c r="E505" s="197" t="s">
        <v>42</v>
      </c>
      <c r="F505" s="212">
        <v>3016.5944720327716</v>
      </c>
      <c r="G505" s="198">
        <v>16654.305202193882</v>
      </c>
      <c r="H505" s="198">
        <v>10485.87914742178</v>
      </c>
      <c r="I505" s="213">
        <v>0</v>
      </c>
      <c r="J505" s="198">
        <v>5519.0949920533267</v>
      </c>
      <c r="K505" s="198">
        <v>2421.9953077982896</v>
      </c>
      <c r="L505" s="214">
        <v>38097.869121500044</v>
      </c>
      <c r="O505" s="197" t="s">
        <v>42</v>
      </c>
      <c r="P505" s="200">
        <v>4061.5668664679047</v>
      </c>
      <c r="Q505" s="198">
        <v>567.91636887773711</v>
      </c>
      <c r="R505" s="198">
        <v>10000.867225842236</v>
      </c>
      <c r="S505" s="198">
        <v>6829.9207213213713</v>
      </c>
      <c r="T505" s="214">
        <v>21460.271182509252</v>
      </c>
      <c r="W505" s="197" t="s">
        <v>42</v>
      </c>
      <c r="X505" s="201">
        <v>0</v>
      </c>
      <c r="Y505" s="202">
        <v>331.31043556230355</v>
      </c>
      <c r="Z505" s="202">
        <v>1566.1583658139634</v>
      </c>
      <c r="AA505" s="202">
        <v>260.46572302771369</v>
      </c>
      <c r="AB505" s="214">
        <v>2157.934524403981</v>
      </c>
    </row>
    <row r="506" spans="1:28" s="188" customFormat="1" ht="12" x14ac:dyDescent="0.25">
      <c r="A506" s="181">
        <v>67</v>
      </c>
      <c r="B506" s="181">
        <v>67</v>
      </c>
      <c r="C506" s="181">
        <v>45</v>
      </c>
      <c r="D506" s="181">
        <v>67</v>
      </c>
      <c r="E506" s="190"/>
      <c r="F506" s="222"/>
      <c r="G506" s="223"/>
      <c r="H506" s="223"/>
      <c r="I506" s="224"/>
      <c r="J506" s="223"/>
      <c r="K506" s="223"/>
      <c r="L506" s="225"/>
      <c r="O506" s="190"/>
      <c r="P506" s="226"/>
      <c r="Q506" s="223"/>
      <c r="R506" s="223"/>
      <c r="S506" s="223"/>
      <c r="T506" s="225"/>
      <c r="W506" s="190"/>
      <c r="X506" s="227"/>
      <c r="Y506" s="228"/>
      <c r="Z506" s="228"/>
      <c r="AA506" s="228"/>
      <c r="AB506" s="225"/>
    </row>
    <row r="507" spans="1:28" s="188" customFormat="1" ht="12" x14ac:dyDescent="0.25">
      <c r="A507" s="189">
        <v>49</v>
      </c>
      <c r="B507" s="189">
        <v>16</v>
      </c>
      <c r="C507" s="189">
        <v>46</v>
      </c>
      <c r="D507" s="189">
        <v>54</v>
      </c>
      <c r="E507" s="209" t="s">
        <v>98</v>
      </c>
      <c r="F507" s="191">
        <v>26230.583630833891</v>
      </c>
      <c r="G507" s="191">
        <v>163721.18394131487</v>
      </c>
      <c r="H507" s="191">
        <v>60038.759676690745</v>
      </c>
      <c r="I507" s="191">
        <v>0</v>
      </c>
      <c r="J507" s="191">
        <v>48442.223002506762</v>
      </c>
      <c r="K507" s="191">
        <v>73155.013897570243</v>
      </c>
      <c r="L507" s="192">
        <v>371587.76414891653</v>
      </c>
      <c r="O507" s="209" t="s">
        <v>98</v>
      </c>
      <c r="P507" s="210">
        <v>27497.547808890606</v>
      </c>
      <c r="Q507" s="210">
        <v>51311.809048379517</v>
      </c>
      <c r="R507" s="210">
        <v>34615.352476153297</v>
      </c>
      <c r="S507" s="210">
        <v>6218.9764819578941</v>
      </c>
      <c r="T507" s="192">
        <v>119643.68581538131</v>
      </c>
      <c r="W507" s="209" t="s">
        <v>98</v>
      </c>
      <c r="X507" s="211">
        <v>0</v>
      </c>
      <c r="Y507" s="211">
        <v>0</v>
      </c>
      <c r="Z507" s="211">
        <v>55212.836116305538</v>
      </c>
      <c r="AA507" s="211">
        <v>2598.5325104410344</v>
      </c>
      <c r="AB507" s="192">
        <v>57811.368626746575</v>
      </c>
    </row>
    <row r="508" spans="1:28" s="188" customFormat="1" x14ac:dyDescent="0.2">
      <c r="A508" s="181">
        <v>4</v>
      </c>
      <c r="B508" s="181">
        <v>13</v>
      </c>
      <c r="C508" s="181">
        <v>47</v>
      </c>
      <c r="D508" s="181">
        <v>4</v>
      </c>
      <c r="E508" s="197" t="s">
        <v>43</v>
      </c>
      <c r="F508" s="212">
        <v>13314.993293400805</v>
      </c>
      <c r="G508" s="198">
        <v>72488.609466487847</v>
      </c>
      <c r="H508" s="198">
        <v>43180.687486439769</v>
      </c>
      <c r="I508" s="230">
        <v>0</v>
      </c>
      <c r="J508" s="198">
        <v>6013.6817501590986</v>
      </c>
      <c r="K508" s="198">
        <v>15862.901753420379</v>
      </c>
      <c r="L508" s="214">
        <v>150860.87374990791</v>
      </c>
      <c r="O508" s="197" t="s">
        <v>43</v>
      </c>
      <c r="P508" s="200">
        <v>1057.2450981724846</v>
      </c>
      <c r="Q508" s="198">
        <v>26466.93940108133</v>
      </c>
      <c r="R508" s="198">
        <v>10218.973072068382</v>
      </c>
      <c r="S508" s="198">
        <v>662.25534988102845</v>
      </c>
      <c r="T508" s="214">
        <v>38405.412921203228</v>
      </c>
      <c r="W508" s="197" t="s">
        <v>43</v>
      </c>
      <c r="X508" s="201">
        <v>0</v>
      </c>
      <c r="Y508" s="202">
        <v>0</v>
      </c>
      <c r="Z508" s="202">
        <v>14454.265877716683</v>
      </c>
      <c r="AA508" s="202">
        <v>1216.7835889062915</v>
      </c>
      <c r="AB508" s="214">
        <v>15671.049466622973</v>
      </c>
    </row>
    <row r="509" spans="1:28" s="188" customFormat="1" x14ac:dyDescent="0.2">
      <c r="A509" s="181">
        <v>14</v>
      </c>
      <c r="B509" s="181">
        <v>14</v>
      </c>
      <c r="C509" s="181">
        <v>48</v>
      </c>
      <c r="D509" s="181">
        <v>14</v>
      </c>
      <c r="E509" s="197" t="s">
        <v>44</v>
      </c>
      <c r="F509" s="212">
        <v>5749.4591511082417</v>
      </c>
      <c r="G509" s="198">
        <v>8991.748392094285</v>
      </c>
      <c r="H509" s="198">
        <v>7159.7014415082349</v>
      </c>
      <c r="I509" s="230">
        <v>0</v>
      </c>
      <c r="J509" s="198">
        <v>33021.927970654047</v>
      </c>
      <c r="K509" s="198">
        <v>36386.406682405439</v>
      </c>
      <c r="L509" s="214">
        <v>91309.24363777024</v>
      </c>
      <c r="O509" s="197" t="s">
        <v>44</v>
      </c>
      <c r="P509" s="200">
        <v>430.55690479969104</v>
      </c>
      <c r="Q509" s="198">
        <v>12563.537452229017</v>
      </c>
      <c r="R509" s="198">
        <v>2425.9220233205028</v>
      </c>
      <c r="S509" s="198">
        <v>137.54328491903055</v>
      </c>
      <c r="T509" s="214">
        <v>15557.55966526824</v>
      </c>
      <c r="W509" s="197" t="s">
        <v>44</v>
      </c>
      <c r="X509" s="201">
        <v>0</v>
      </c>
      <c r="Y509" s="202">
        <v>0</v>
      </c>
      <c r="Z509" s="202">
        <v>29570.622083335158</v>
      </c>
      <c r="AA509" s="202">
        <v>801.30507168267673</v>
      </c>
      <c r="AB509" s="214">
        <v>30371.927155017835</v>
      </c>
    </row>
    <row r="510" spans="1:28" s="188" customFormat="1" x14ac:dyDescent="0.2">
      <c r="A510" s="181">
        <v>36</v>
      </c>
      <c r="B510" s="181">
        <v>15</v>
      </c>
      <c r="C510" s="181">
        <v>49</v>
      </c>
      <c r="D510" s="181">
        <v>36</v>
      </c>
      <c r="E510" s="197" t="s">
        <v>45</v>
      </c>
      <c r="F510" s="212">
        <v>7166.1311863248475</v>
      </c>
      <c r="G510" s="198">
        <v>82240.826082732761</v>
      </c>
      <c r="H510" s="198">
        <v>9698.3707487427419</v>
      </c>
      <c r="I510" s="230">
        <v>0</v>
      </c>
      <c r="J510" s="198">
        <v>9406.613281693617</v>
      </c>
      <c r="K510" s="198">
        <v>20905.705461744423</v>
      </c>
      <c r="L510" s="214">
        <v>129417.64676123839</v>
      </c>
      <c r="O510" s="197" t="s">
        <v>45</v>
      </c>
      <c r="P510" s="200">
        <v>26009.745805918432</v>
      </c>
      <c r="Q510" s="198">
        <v>12281.332195069172</v>
      </c>
      <c r="R510" s="198">
        <v>21970.457380764412</v>
      </c>
      <c r="S510" s="198">
        <v>5419.1778471578355</v>
      </c>
      <c r="T510" s="214">
        <v>65680.713228909852</v>
      </c>
      <c r="W510" s="197" t="s">
        <v>45</v>
      </c>
      <c r="X510" s="201">
        <v>0</v>
      </c>
      <c r="Y510" s="202">
        <v>0</v>
      </c>
      <c r="Z510" s="202">
        <v>11187.948155253696</v>
      </c>
      <c r="AA510" s="202">
        <v>580.44384985206636</v>
      </c>
      <c r="AB510" s="214">
        <v>11768.392005105763</v>
      </c>
    </row>
    <row r="511" spans="1:28" s="188" customFormat="1" ht="12" x14ac:dyDescent="0.25">
      <c r="A511" s="181">
        <v>68</v>
      </c>
      <c r="B511" s="181">
        <v>68</v>
      </c>
      <c r="C511" s="181">
        <v>50</v>
      </c>
      <c r="D511" s="181">
        <v>68</v>
      </c>
      <c r="E511" s="203"/>
      <c r="F511" s="215"/>
      <c r="G511" s="204"/>
      <c r="H511" s="204"/>
      <c r="I511" s="231"/>
      <c r="J511" s="204"/>
      <c r="K511" s="204"/>
      <c r="L511" s="217"/>
      <c r="O511" s="203"/>
      <c r="P511" s="206"/>
      <c r="Q511" s="204"/>
      <c r="R511" s="204"/>
      <c r="S511" s="204"/>
      <c r="T511" s="217"/>
      <c r="W511" s="203"/>
      <c r="X511" s="207"/>
      <c r="Y511" s="208"/>
      <c r="Z511" s="208"/>
      <c r="AA511" s="208"/>
      <c r="AB511" s="217"/>
    </row>
    <row r="512" spans="1:28" s="188" customFormat="1" ht="12" x14ac:dyDescent="0.25">
      <c r="A512" s="189">
        <v>55</v>
      </c>
      <c r="B512" s="189">
        <v>44</v>
      </c>
      <c r="C512" s="189">
        <v>51</v>
      </c>
      <c r="D512" s="189">
        <v>55</v>
      </c>
      <c r="E512" s="209" t="s">
        <v>97</v>
      </c>
      <c r="F512" s="191">
        <v>106374.45637834661</v>
      </c>
      <c r="G512" s="191">
        <v>11990.410858491252</v>
      </c>
      <c r="H512" s="191">
        <v>12253.995211667458</v>
      </c>
      <c r="I512" s="191">
        <v>136.47515828080927</v>
      </c>
      <c r="J512" s="191">
        <v>140678.64478430865</v>
      </c>
      <c r="K512" s="191">
        <v>2635.0548008296628</v>
      </c>
      <c r="L512" s="192">
        <v>274069.03719192446</v>
      </c>
      <c r="O512" s="209" t="s">
        <v>97</v>
      </c>
      <c r="P512" s="210">
        <v>0</v>
      </c>
      <c r="Q512" s="210">
        <v>36794.161780721115</v>
      </c>
      <c r="R512" s="210">
        <v>2635.1093915126153</v>
      </c>
      <c r="S512" s="210">
        <v>0</v>
      </c>
      <c r="T512" s="192">
        <v>39429.271172233726</v>
      </c>
      <c r="W512" s="209" t="s">
        <v>97</v>
      </c>
      <c r="X512" s="211">
        <v>0</v>
      </c>
      <c r="Y512" s="211">
        <v>1589.8458268978068</v>
      </c>
      <c r="Z512" s="211">
        <v>100907.47517115402</v>
      </c>
      <c r="AA512" s="211">
        <v>5071.7341707671785</v>
      </c>
      <c r="AB512" s="192">
        <v>107569.055168819</v>
      </c>
    </row>
    <row r="513" spans="1:28" s="188" customFormat="1" x14ac:dyDescent="0.2">
      <c r="A513" s="181">
        <v>20</v>
      </c>
      <c r="B513" s="181">
        <v>40</v>
      </c>
      <c r="C513" s="181">
        <v>52</v>
      </c>
      <c r="D513" s="181">
        <v>20</v>
      </c>
      <c r="E513" s="197" t="s">
        <v>46</v>
      </c>
      <c r="F513" s="212">
        <v>11591.267166491927</v>
      </c>
      <c r="G513" s="198">
        <v>2009.8423882474724</v>
      </c>
      <c r="H513" s="198">
        <v>2022.8</v>
      </c>
      <c r="I513" s="213">
        <v>0</v>
      </c>
      <c r="J513" s="198">
        <v>55879.007151905513</v>
      </c>
      <c r="K513" s="198">
        <v>478.1193416790295</v>
      </c>
      <c r="L513" s="214">
        <v>71981.036048323949</v>
      </c>
      <c r="O513" s="197" t="s">
        <v>46</v>
      </c>
      <c r="P513" s="200">
        <v>0</v>
      </c>
      <c r="Q513" s="198">
        <v>8205.480107518646</v>
      </c>
      <c r="R513" s="198">
        <v>998.29747355113807</v>
      </c>
      <c r="S513" s="198">
        <v>0</v>
      </c>
      <c r="T513" s="214">
        <v>9203.777581069784</v>
      </c>
      <c r="W513" s="197" t="s">
        <v>46</v>
      </c>
      <c r="X513" s="201">
        <v>0</v>
      </c>
      <c r="Y513" s="202">
        <v>0</v>
      </c>
      <c r="Z513" s="202">
        <v>19739.900083709981</v>
      </c>
      <c r="AA513" s="202">
        <v>1252.3838157920113</v>
      </c>
      <c r="AB513" s="214">
        <v>20992.283899501992</v>
      </c>
    </row>
    <row r="514" spans="1:28" s="188" customFormat="1" x14ac:dyDescent="0.2">
      <c r="A514" s="181">
        <v>29</v>
      </c>
      <c r="B514" s="181">
        <v>41</v>
      </c>
      <c r="C514" s="181">
        <v>53</v>
      </c>
      <c r="D514" s="181">
        <v>29</v>
      </c>
      <c r="E514" s="197" t="s">
        <v>47</v>
      </c>
      <c r="F514" s="212">
        <v>54656.413895763988</v>
      </c>
      <c r="G514" s="198">
        <v>4615.7730795763537</v>
      </c>
      <c r="H514" s="198">
        <v>5596.4817601652794</v>
      </c>
      <c r="I514" s="213">
        <v>0</v>
      </c>
      <c r="J514" s="198">
        <v>49539.09562707306</v>
      </c>
      <c r="K514" s="198">
        <v>2144.2122280701042</v>
      </c>
      <c r="L514" s="214">
        <v>116551.97659064879</v>
      </c>
      <c r="O514" s="197" t="s">
        <v>47</v>
      </c>
      <c r="P514" s="200">
        <v>0</v>
      </c>
      <c r="Q514" s="198">
        <v>19298.52057004052</v>
      </c>
      <c r="R514" s="198">
        <v>839.32959420676252</v>
      </c>
      <c r="S514" s="198">
        <v>0</v>
      </c>
      <c r="T514" s="214">
        <v>20137.850164247284</v>
      </c>
      <c r="W514" s="197" t="s">
        <v>47</v>
      </c>
      <c r="X514" s="201">
        <v>0</v>
      </c>
      <c r="Y514" s="202">
        <v>1589.8458268978068</v>
      </c>
      <c r="Z514" s="202">
        <v>56494.497112845733</v>
      </c>
      <c r="AA514" s="202">
        <v>1498.9366111808722</v>
      </c>
      <c r="AB514" s="214">
        <v>59583.279550924402</v>
      </c>
    </row>
    <row r="515" spans="1:28" s="188" customFormat="1" x14ac:dyDescent="0.2">
      <c r="A515" s="181">
        <v>39</v>
      </c>
      <c r="B515" s="181">
        <v>42</v>
      </c>
      <c r="C515" s="181">
        <v>54</v>
      </c>
      <c r="D515" s="181">
        <v>39</v>
      </c>
      <c r="E515" s="197" t="s">
        <v>48</v>
      </c>
      <c r="F515" s="212">
        <v>36278.526233939505</v>
      </c>
      <c r="G515" s="198">
        <v>334.51330056703631</v>
      </c>
      <c r="H515" s="198">
        <v>1581.862056380586</v>
      </c>
      <c r="I515" s="213">
        <v>136.47515828080927</v>
      </c>
      <c r="J515" s="198">
        <v>8192.9200397072018</v>
      </c>
      <c r="K515" s="198">
        <v>0</v>
      </c>
      <c r="L515" s="214">
        <v>46524.296788875145</v>
      </c>
      <c r="O515" s="197" t="s">
        <v>48</v>
      </c>
      <c r="P515" s="200">
        <v>0</v>
      </c>
      <c r="Q515" s="198">
        <v>3506.0122564951225</v>
      </c>
      <c r="R515" s="198">
        <v>420.20487389031905</v>
      </c>
      <c r="S515" s="198">
        <v>0</v>
      </c>
      <c r="T515" s="214">
        <v>3926.2171303854416</v>
      </c>
      <c r="W515" s="197" t="s">
        <v>48</v>
      </c>
      <c r="X515" s="201">
        <v>0</v>
      </c>
      <c r="Y515" s="202">
        <v>0</v>
      </c>
      <c r="Z515" s="202">
        <v>8168.1751904586408</v>
      </c>
      <c r="AA515" s="202">
        <v>1809.6363513087958</v>
      </c>
      <c r="AB515" s="214">
        <v>9977.8115417674362</v>
      </c>
    </row>
    <row r="516" spans="1:28" s="188" customFormat="1" x14ac:dyDescent="0.2">
      <c r="A516" s="181">
        <v>45</v>
      </c>
      <c r="B516" s="181">
        <v>43</v>
      </c>
      <c r="C516" s="181">
        <v>55</v>
      </c>
      <c r="D516" s="181">
        <v>45</v>
      </c>
      <c r="E516" s="197" t="s">
        <v>49</v>
      </c>
      <c r="F516" s="212">
        <v>3848.2490821511856</v>
      </c>
      <c r="G516" s="198">
        <v>5030.2820901003906</v>
      </c>
      <c r="H516" s="198">
        <v>3052.8513951215932</v>
      </c>
      <c r="I516" s="213">
        <v>0</v>
      </c>
      <c r="J516" s="198">
        <v>27067.621965622879</v>
      </c>
      <c r="K516" s="198">
        <v>12.723231080529322</v>
      </c>
      <c r="L516" s="214">
        <v>39011.727764076575</v>
      </c>
      <c r="O516" s="197" t="s">
        <v>49</v>
      </c>
      <c r="P516" s="200">
        <v>0</v>
      </c>
      <c r="Q516" s="198">
        <v>5784.1488466668297</v>
      </c>
      <c r="R516" s="198">
        <v>377.27744986439524</v>
      </c>
      <c r="S516" s="198">
        <v>0</v>
      </c>
      <c r="T516" s="214">
        <v>6161.4262965312255</v>
      </c>
      <c r="W516" s="197" t="s">
        <v>49</v>
      </c>
      <c r="X516" s="201">
        <v>0</v>
      </c>
      <c r="Y516" s="202">
        <v>0</v>
      </c>
      <c r="Z516" s="202">
        <v>16504.902784139656</v>
      </c>
      <c r="AA516" s="202">
        <v>510.77739248549915</v>
      </c>
      <c r="AB516" s="214">
        <v>17015.680176625156</v>
      </c>
    </row>
    <row r="517" spans="1:28" s="188" customFormat="1" ht="12" x14ac:dyDescent="0.25">
      <c r="A517" s="181">
        <v>69</v>
      </c>
      <c r="B517" s="181">
        <v>69</v>
      </c>
      <c r="C517" s="181">
        <v>56</v>
      </c>
      <c r="D517" s="181">
        <v>69</v>
      </c>
      <c r="E517" s="190"/>
      <c r="F517" s="222"/>
      <c r="G517" s="223"/>
      <c r="H517" s="223"/>
      <c r="I517" s="224"/>
      <c r="J517" s="223"/>
      <c r="K517" s="223"/>
      <c r="L517" s="225"/>
      <c r="O517" s="190"/>
      <c r="P517" s="226"/>
      <c r="Q517" s="223"/>
      <c r="R517" s="223"/>
      <c r="S517" s="223"/>
      <c r="T517" s="225"/>
      <c r="W517" s="190"/>
      <c r="X517" s="227"/>
      <c r="Y517" s="228"/>
      <c r="Z517" s="228"/>
      <c r="AA517" s="228"/>
      <c r="AB517" s="225"/>
    </row>
    <row r="518" spans="1:28" s="188" customFormat="1" ht="12" x14ac:dyDescent="0.25">
      <c r="A518" s="189">
        <v>58</v>
      </c>
      <c r="B518" s="189">
        <v>58</v>
      </c>
      <c r="C518" s="189">
        <v>57</v>
      </c>
      <c r="D518" s="189">
        <v>56</v>
      </c>
      <c r="E518" s="209" t="s">
        <v>96</v>
      </c>
      <c r="F518" s="191">
        <v>37957.39255213389</v>
      </c>
      <c r="G518" s="191">
        <v>139698.83040367084</v>
      </c>
      <c r="H518" s="191">
        <v>12423.14953731792</v>
      </c>
      <c r="I518" s="191">
        <v>0</v>
      </c>
      <c r="J518" s="191">
        <v>60024.249345208067</v>
      </c>
      <c r="K518" s="191">
        <v>48992.161674956493</v>
      </c>
      <c r="L518" s="192">
        <v>299095.7835132872</v>
      </c>
      <c r="O518" s="209" t="s">
        <v>96</v>
      </c>
      <c r="P518" s="210">
        <v>62071.084064011906</v>
      </c>
      <c r="Q518" s="210">
        <v>18780.300824468595</v>
      </c>
      <c r="R518" s="210">
        <v>5903.6756391549652</v>
      </c>
      <c r="S518" s="210">
        <v>1664.362143418708</v>
      </c>
      <c r="T518" s="192">
        <v>88419.42267105417</v>
      </c>
      <c r="W518" s="209" t="s">
        <v>96</v>
      </c>
      <c r="X518" s="211">
        <v>31973.099736583026</v>
      </c>
      <c r="Y518" s="211">
        <v>335.71682935573551</v>
      </c>
      <c r="Z518" s="211">
        <v>34801.403233451696</v>
      </c>
      <c r="AA518" s="211">
        <v>2990.0244754277433</v>
      </c>
      <c r="AB518" s="192">
        <v>70100.244274818207</v>
      </c>
    </row>
    <row r="519" spans="1:28" s="188" customFormat="1" x14ac:dyDescent="0.2">
      <c r="A519" s="181">
        <v>3</v>
      </c>
      <c r="B519" s="181">
        <v>54</v>
      </c>
      <c r="C519" s="181">
        <v>58</v>
      </c>
      <c r="D519" s="181">
        <v>3</v>
      </c>
      <c r="E519" s="197" t="s">
        <v>50</v>
      </c>
      <c r="F519" s="212">
        <v>1302.6212636260748</v>
      </c>
      <c r="G519" s="198">
        <v>22598.220748126379</v>
      </c>
      <c r="H519" s="198">
        <v>1353.6102049355845</v>
      </c>
      <c r="I519" s="213">
        <v>0</v>
      </c>
      <c r="J519" s="198">
        <v>10607.793854871325</v>
      </c>
      <c r="K519" s="198">
        <v>6219.0147837441382</v>
      </c>
      <c r="L519" s="214">
        <v>42081.260855303502</v>
      </c>
      <c r="O519" s="197" t="s">
        <v>50</v>
      </c>
      <c r="P519" s="200">
        <v>14939.703067020351</v>
      </c>
      <c r="Q519" s="198">
        <v>3395.6533697375326</v>
      </c>
      <c r="R519" s="198">
        <v>2775.9659624351566</v>
      </c>
      <c r="S519" s="198">
        <v>519.54523911795809</v>
      </c>
      <c r="T519" s="214">
        <v>21630.867638310996</v>
      </c>
      <c r="W519" s="197" t="s">
        <v>50</v>
      </c>
      <c r="X519" s="201">
        <v>313.93654678992527</v>
      </c>
      <c r="Y519" s="202">
        <v>2.7085778846780975</v>
      </c>
      <c r="Z519" s="202">
        <v>5572.1756006577634</v>
      </c>
      <c r="AA519" s="202">
        <v>317.58709952173331</v>
      </c>
      <c r="AB519" s="214">
        <v>6206.4078248541009</v>
      </c>
    </row>
    <row r="520" spans="1:28" s="188" customFormat="1" x14ac:dyDescent="0.2">
      <c r="A520" s="181">
        <v>21</v>
      </c>
      <c r="B520" s="181">
        <v>55</v>
      </c>
      <c r="C520" s="181">
        <v>59</v>
      </c>
      <c r="D520" s="181">
        <v>21</v>
      </c>
      <c r="E520" s="197" t="s">
        <v>51</v>
      </c>
      <c r="F520" s="212">
        <v>17512.334918188379</v>
      </c>
      <c r="G520" s="198">
        <v>51471.281075382743</v>
      </c>
      <c r="H520" s="198">
        <v>3870.2378213625852</v>
      </c>
      <c r="I520" s="213">
        <v>0</v>
      </c>
      <c r="J520" s="198">
        <v>17039.553531505066</v>
      </c>
      <c r="K520" s="198">
        <v>18487.902640315093</v>
      </c>
      <c r="L520" s="214">
        <v>108381.30998675387</v>
      </c>
      <c r="O520" s="197" t="s">
        <v>51</v>
      </c>
      <c r="P520" s="200">
        <v>2990.5066209649622</v>
      </c>
      <c r="Q520" s="198">
        <v>5223.384426441824</v>
      </c>
      <c r="R520" s="198">
        <v>1087.4293572765625</v>
      </c>
      <c r="S520" s="198">
        <v>32.942824200911836</v>
      </c>
      <c r="T520" s="214">
        <v>9334.2632288842615</v>
      </c>
      <c r="W520" s="197" t="s">
        <v>51</v>
      </c>
      <c r="X520" s="201">
        <v>5907.8122580478594</v>
      </c>
      <c r="Y520" s="202">
        <v>198.71966319950394</v>
      </c>
      <c r="Z520" s="202">
        <v>19582.838842993307</v>
      </c>
      <c r="AA520" s="202">
        <v>890.80363472252429</v>
      </c>
      <c r="AB520" s="214">
        <v>26580.174398963194</v>
      </c>
    </row>
    <row r="521" spans="1:28" s="188" customFormat="1" x14ac:dyDescent="0.2">
      <c r="A521" s="181">
        <v>33</v>
      </c>
      <c r="B521" s="181">
        <v>56</v>
      </c>
      <c r="C521" s="181">
        <v>60</v>
      </c>
      <c r="D521" s="181">
        <v>33</v>
      </c>
      <c r="E521" s="197" t="s">
        <v>52</v>
      </c>
      <c r="F521" s="212">
        <v>11139.305033173921</v>
      </c>
      <c r="G521" s="198">
        <v>39343.496980698023</v>
      </c>
      <c r="H521" s="198">
        <v>5016.6522574739211</v>
      </c>
      <c r="I521" s="213">
        <v>0</v>
      </c>
      <c r="J521" s="198">
        <v>19653.005973857915</v>
      </c>
      <c r="K521" s="198">
        <v>23294.680994231374</v>
      </c>
      <c r="L521" s="214">
        <v>98447.14123943515</v>
      </c>
      <c r="O521" s="197" t="s">
        <v>52</v>
      </c>
      <c r="P521" s="200">
        <v>44140.874376026593</v>
      </c>
      <c r="Q521" s="198">
        <v>9244.5730494887284</v>
      </c>
      <c r="R521" s="198">
        <v>1885.770836585257</v>
      </c>
      <c r="S521" s="198">
        <v>946.99185706774188</v>
      </c>
      <c r="T521" s="214">
        <v>56218.210119168318</v>
      </c>
      <c r="W521" s="197" t="s">
        <v>52</v>
      </c>
      <c r="X521" s="201">
        <v>10.549866671005422</v>
      </c>
      <c r="Y521" s="202">
        <v>80.026063517452314</v>
      </c>
      <c r="Z521" s="202">
        <v>7353.2045321472015</v>
      </c>
      <c r="AA521" s="202">
        <v>1638.743259138645</v>
      </c>
      <c r="AB521" s="214">
        <v>9082.5237214743029</v>
      </c>
    </row>
    <row r="522" spans="1:28" s="188" customFormat="1" x14ac:dyDescent="0.2">
      <c r="A522" s="181">
        <v>41</v>
      </c>
      <c r="B522" s="181">
        <v>57</v>
      </c>
      <c r="C522" s="181">
        <v>61</v>
      </c>
      <c r="D522" s="181">
        <v>41</v>
      </c>
      <c r="E522" s="197" t="s">
        <v>53</v>
      </c>
      <c r="F522" s="212">
        <v>8003.1313371455153</v>
      </c>
      <c r="G522" s="198">
        <v>26285.831599463694</v>
      </c>
      <c r="H522" s="198">
        <v>2182.6492535458292</v>
      </c>
      <c r="I522" s="213">
        <v>0</v>
      </c>
      <c r="J522" s="198">
        <v>12723.895984973766</v>
      </c>
      <c r="K522" s="198">
        <v>990.56325666588998</v>
      </c>
      <c r="L522" s="214">
        <v>50186.071431794699</v>
      </c>
      <c r="O522" s="197" t="s">
        <v>53</v>
      </c>
      <c r="P522" s="200">
        <v>0</v>
      </c>
      <c r="Q522" s="198">
        <v>916.68997880051143</v>
      </c>
      <c r="R522" s="198">
        <v>154.50948285798927</v>
      </c>
      <c r="S522" s="198">
        <v>164.88222303209628</v>
      </c>
      <c r="T522" s="214">
        <v>1236.0816846905971</v>
      </c>
      <c r="W522" s="197" t="s">
        <v>53</v>
      </c>
      <c r="X522" s="201">
        <v>25740.801065074236</v>
      </c>
      <c r="Y522" s="202">
        <v>54.262524754101179</v>
      </c>
      <c r="Z522" s="202">
        <v>2293.1842576534209</v>
      </c>
      <c r="AA522" s="202">
        <v>142.89048204484067</v>
      </c>
      <c r="AB522" s="214">
        <v>28231.138329526602</v>
      </c>
    </row>
    <row r="523" spans="1:28" s="188" customFormat="1" ht="12" x14ac:dyDescent="0.25">
      <c r="A523" s="181">
        <v>70</v>
      </c>
      <c r="B523" s="181">
        <v>70</v>
      </c>
      <c r="C523" s="181">
        <v>62</v>
      </c>
      <c r="D523" s="181">
        <v>70</v>
      </c>
      <c r="E523" s="203"/>
      <c r="F523" s="215"/>
      <c r="G523" s="204"/>
      <c r="H523" s="204"/>
      <c r="I523" s="216"/>
      <c r="J523" s="204"/>
      <c r="K523" s="204"/>
      <c r="L523" s="217"/>
      <c r="O523" s="203"/>
      <c r="P523" s="206"/>
      <c r="Q523" s="204"/>
      <c r="R523" s="204"/>
      <c r="S523" s="204"/>
      <c r="T523" s="217"/>
      <c r="W523" s="203"/>
      <c r="X523" s="207"/>
      <c r="Y523" s="208"/>
      <c r="Z523" s="208"/>
      <c r="AA523" s="208"/>
      <c r="AB523" s="217"/>
    </row>
    <row r="524" spans="1:28" s="188" customFormat="1" ht="12" x14ac:dyDescent="0.25">
      <c r="A524" s="189">
        <v>54</v>
      </c>
      <c r="B524" s="189">
        <v>39</v>
      </c>
      <c r="C524" s="189">
        <v>63</v>
      </c>
      <c r="D524" s="189">
        <v>57</v>
      </c>
      <c r="E524" s="209" t="s">
        <v>95</v>
      </c>
      <c r="F524" s="191">
        <v>34898.79511464198</v>
      </c>
      <c r="G524" s="191">
        <v>527378.17431157257</v>
      </c>
      <c r="H524" s="191">
        <v>68409.929042135438</v>
      </c>
      <c r="I524" s="191">
        <v>0</v>
      </c>
      <c r="J524" s="191">
        <v>89062.196265835926</v>
      </c>
      <c r="K524" s="191">
        <v>52004.886277493119</v>
      </c>
      <c r="L524" s="192">
        <v>771753.98101167905</v>
      </c>
      <c r="O524" s="209" t="s">
        <v>95</v>
      </c>
      <c r="P524" s="210">
        <v>299732.69158898335</v>
      </c>
      <c r="Q524" s="210">
        <v>40945.774126225224</v>
      </c>
      <c r="R524" s="210">
        <v>28055.104564008492</v>
      </c>
      <c r="S524" s="210">
        <v>10787.378205233106</v>
      </c>
      <c r="T524" s="192">
        <v>379520.94848445011</v>
      </c>
      <c r="W524" s="209" t="s">
        <v>95</v>
      </c>
      <c r="X524" s="211">
        <v>346.92388204703354</v>
      </c>
      <c r="Y524" s="211">
        <v>26376.488928306553</v>
      </c>
      <c r="Z524" s="211">
        <v>35691.853411818636</v>
      </c>
      <c r="AA524" s="211">
        <v>3761.3319115241015</v>
      </c>
      <c r="AB524" s="192">
        <v>66176.59813369633</v>
      </c>
    </row>
    <row r="525" spans="1:28" s="188" customFormat="1" x14ac:dyDescent="0.2">
      <c r="A525" s="181">
        <v>10</v>
      </c>
      <c r="B525" s="181">
        <v>36</v>
      </c>
      <c r="C525" s="181">
        <v>64</v>
      </c>
      <c r="D525" s="181">
        <v>10</v>
      </c>
      <c r="E525" s="197" t="s">
        <v>54</v>
      </c>
      <c r="F525" s="212">
        <v>11912.744900110618</v>
      </c>
      <c r="G525" s="198">
        <v>164364.74043464017</v>
      </c>
      <c r="H525" s="198">
        <v>30600.977393973008</v>
      </c>
      <c r="I525" s="213">
        <v>0</v>
      </c>
      <c r="J525" s="198">
        <v>47030.717237899669</v>
      </c>
      <c r="K525" s="198">
        <v>33924.21890716107</v>
      </c>
      <c r="L525" s="214">
        <v>287833.39887378452</v>
      </c>
      <c r="O525" s="197" t="s">
        <v>54</v>
      </c>
      <c r="P525" s="200">
        <v>116182.8861284762</v>
      </c>
      <c r="Q525" s="198">
        <v>21992.753386192893</v>
      </c>
      <c r="R525" s="198">
        <v>7608.8087179617296</v>
      </c>
      <c r="S525" s="198">
        <v>2126.2141506918883</v>
      </c>
      <c r="T525" s="214">
        <v>147910.66238332266</v>
      </c>
      <c r="W525" s="197" t="s">
        <v>54</v>
      </c>
      <c r="X525" s="201">
        <v>0</v>
      </c>
      <c r="Y525" s="202">
        <v>1410.6554245822676</v>
      </c>
      <c r="Z525" s="202">
        <v>19395.832240811535</v>
      </c>
      <c r="AA525" s="202">
        <v>1475.9547435846316</v>
      </c>
      <c r="AB525" s="214">
        <v>22282.442408978437</v>
      </c>
    </row>
    <row r="526" spans="1:28" s="188" customFormat="1" x14ac:dyDescent="0.2">
      <c r="A526" s="181">
        <v>12</v>
      </c>
      <c r="B526" s="181">
        <v>37</v>
      </c>
      <c r="C526" s="181">
        <v>65</v>
      </c>
      <c r="D526" s="181">
        <v>12</v>
      </c>
      <c r="E526" s="197" t="s">
        <v>55</v>
      </c>
      <c r="F526" s="212">
        <v>17759.931333860914</v>
      </c>
      <c r="G526" s="198">
        <v>170637.51893320997</v>
      </c>
      <c r="H526" s="198">
        <v>31020.821796703858</v>
      </c>
      <c r="I526" s="213">
        <v>0</v>
      </c>
      <c r="J526" s="198">
        <v>18661.355556498529</v>
      </c>
      <c r="K526" s="198">
        <v>688.48944908025544</v>
      </c>
      <c r="L526" s="214">
        <v>238768.11706935352</v>
      </c>
      <c r="O526" s="197" t="s">
        <v>55</v>
      </c>
      <c r="P526" s="200">
        <v>82363.875825359661</v>
      </c>
      <c r="Q526" s="198">
        <v>6778.9747854108873</v>
      </c>
      <c r="R526" s="198">
        <v>8913.923425342271</v>
      </c>
      <c r="S526" s="198">
        <v>6190.2634395796058</v>
      </c>
      <c r="T526" s="214">
        <v>104247.03747569243</v>
      </c>
      <c r="W526" s="197" t="s">
        <v>55</v>
      </c>
      <c r="X526" s="201">
        <v>346.92388204703354</v>
      </c>
      <c r="Y526" s="202">
        <v>24643.245969021009</v>
      </c>
      <c r="Z526" s="202">
        <v>6028.5182006797831</v>
      </c>
      <c r="AA526" s="202">
        <v>1301.7333379751633</v>
      </c>
      <c r="AB526" s="214">
        <v>32320.421389722989</v>
      </c>
    </row>
    <row r="527" spans="1:28" s="188" customFormat="1" x14ac:dyDescent="0.2">
      <c r="A527" s="181">
        <v>42</v>
      </c>
      <c r="B527" s="181">
        <v>38</v>
      </c>
      <c r="C527" s="181">
        <v>66</v>
      </c>
      <c r="D527" s="181">
        <v>42</v>
      </c>
      <c r="E527" s="197" t="s">
        <v>56</v>
      </c>
      <c r="F527" s="212">
        <v>5226.1188806704567</v>
      </c>
      <c r="G527" s="198">
        <v>192375.91494372246</v>
      </c>
      <c r="H527" s="198">
        <v>6788.1298514585778</v>
      </c>
      <c r="I527" s="213">
        <v>0</v>
      </c>
      <c r="J527" s="198">
        <v>23370.123471437731</v>
      </c>
      <c r="K527" s="198">
        <v>17392.17792125179</v>
      </c>
      <c r="L527" s="214">
        <v>245152.465068541</v>
      </c>
      <c r="O527" s="197" t="s">
        <v>56</v>
      </c>
      <c r="P527" s="200">
        <v>101185.92963514749</v>
      </c>
      <c r="Q527" s="198">
        <v>12174.045954621437</v>
      </c>
      <c r="R527" s="198">
        <v>11532.372420704494</v>
      </c>
      <c r="S527" s="198">
        <v>2470.9006149616134</v>
      </c>
      <c r="T527" s="214">
        <v>127363.24862543504</v>
      </c>
      <c r="W527" s="197" t="s">
        <v>56</v>
      </c>
      <c r="X527" s="201">
        <v>0</v>
      </c>
      <c r="Y527" s="202">
        <v>322.58753470327645</v>
      </c>
      <c r="Z527" s="202">
        <v>10267.502970327321</v>
      </c>
      <c r="AA527" s="202">
        <v>983.64382996430686</v>
      </c>
      <c r="AB527" s="214">
        <v>11573.734334994904</v>
      </c>
    </row>
    <row r="528" spans="1:28" s="188" customFormat="1" ht="12" x14ac:dyDescent="0.25">
      <c r="A528" s="181">
        <v>71</v>
      </c>
      <c r="B528" s="181">
        <v>71</v>
      </c>
      <c r="C528" s="181">
        <v>67</v>
      </c>
      <c r="D528" s="181">
        <v>71</v>
      </c>
      <c r="E528" s="203"/>
      <c r="F528" s="215"/>
      <c r="G528" s="204"/>
      <c r="H528" s="204"/>
      <c r="I528" s="216"/>
      <c r="J528" s="204"/>
      <c r="K528" s="204"/>
      <c r="L528" s="217"/>
      <c r="O528" s="203"/>
      <c r="P528" s="206"/>
      <c r="Q528" s="204"/>
      <c r="R528" s="204"/>
      <c r="S528" s="204"/>
      <c r="T528" s="217"/>
      <c r="W528" s="203"/>
      <c r="X528" s="207"/>
      <c r="Y528" s="208"/>
      <c r="Z528" s="208"/>
      <c r="AA528" s="208"/>
      <c r="AB528" s="217"/>
    </row>
    <row r="529" spans="1:28" s="188" customFormat="1" ht="12" x14ac:dyDescent="0.25">
      <c r="A529" s="189">
        <v>47</v>
      </c>
      <c r="B529" s="189">
        <v>10</v>
      </c>
      <c r="C529" s="189">
        <v>68</v>
      </c>
      <c r="D529" s="189">
        <v>58</v>
      </c>
      <c r="E529" s="209" t="s">
        <v>94</v>
      </c>
      <c r="F529" s="191">
        <v>5003.7355766173368</v>
      </c>
      <c r="G529" s="191">
        <v>190385.47315940581</v>
      </c>
      <c r="H529" s="191">
        <v>34493.149120167698</v>
      </c>
      <c r="I529" s="191">
        <v>304.83246598414587</v>
      </c>
      <c r="J529" s="191">
        <v>10773.422081469562</v>
      </c>
      <c r="K529" s="191">
        <v>8067.1538243073173</v>
      </c>
      <c r="L529" s="232">
        <v>249027.76622795186</v>
      </c>
      <c r="O529" s="209" t="s">
        <v>94</v>
      </c>
      <c r="P529" s="210">
        <v>48461.53426893842</v>
      </c>
      <c r="Q529" s="210">
        <v>21695.475149763402</v>
      </c>
      <c r="R529" s="210">
        <v>29561.50337037291</v>
      </c>
      <c r="S529" s="210">
        <v>601.50089001556489</v>
      </c>
      <c r="T529" s="232">
        <v>100320.01367909031</v>
      </c>
      <c r="W529" s="209" t="s">
        <v>94</v>
      </c>
      <c r="X529" s="211">
        <v>7377.3349745873966</v>
      </c>
      <c r="Y529" s="211">
        <v>14431.641545576293</v>
      </c>
      <c r="Z529" s="211">
        <v>14606.088940267406</v>
      </c>
      <c r="AA529" s="211">
        <v>5903.0499970607398</v>
      </c>
      <c r="AB529" s="232">
        <v>42318.115457491833</v>
      </c>
    </row>
    <row r="530" spans="1:28" s="188" customFormat="1" x14ac:dyDescent="0.2">
      <c r="A530" s="181">
        <v>6</v>
      </c>
      <c r="B530" s="181">
        <v>8</v>
      </c>
      <c r="C530" s="181">
        <v>69</v>
      </c>
      <c r="D530" s="181">
        <v>6</v>
      </c>
      <c r="E530" s="197" t="s">
        <v>57</v>
      </c>
      <c r="F530" s="212">
        <v>1980.86894052359</v>
      </c>
      <c r="G530" s="198">
        <v>130288.83071665009</v>
      </c>
      <c r="H530" s="198">
        <v>21453.061375225374</v>
      </c>
      <c r="I530" s="213">
        <v>251.77193972892098</v>
      </c>
      <c r="J530" s="198">
        <v>8963.9436145914806</v>
      </c>
      <c r="K530" s="198">
        <v>7434.7567942687047</v>
      </c>
      <c r="L530" s="214">
        <v>170373.23338098815</v>
      </c>
      <c r="O530" s="197" t="s">
        <v>57</v>
      </c>
      <c r="P530" s="200">
        <v>28426.873479787169</v>
      </c>
      <c r="Q530" s="198">
        <v>15672.730943615141</v>
      </c>
      <c r="R530" s="198">
        <v>20769.387637187101</v>
      </c>
      <c r="S530" s="198">
        <v>142.47765564234675</v>
      </c>
      <c r="T530" s="214">
        <v>65011.469716231761</v>
      </c>
      <c r="W530" s="197" t="s">
        <v>57</v>
      </c>
      <c r="X530" s="201">
        <v>1162.0813349147381</v>
      </c>
      <c r="Y530" s="202">
        <v>724.66797568753896</v>
      </c>
      <c r="Z530" s="202">
        <v>11376.714265870987</v>
      </c>
      <c r="AA530" s="202">
        <v>2881.4704211642866</v>
      </c>
      <c r="AB530" s="214">
        <v>16144.933997637552</v>
      </c>
    </row>
    <row r="531" spans="1:28" s="188" customFormat="1" x14ac:dyDescent="0.2">
      <c r="A531" s="181">
        <v>38</v>
      </c>
      <c r="B531" s="181">
        <v>9</v>
      </c>
      <c r="C531" s="181">
        <v>70</v>
      </c>
      <c r="D531" s="181">
        <v>38</v>
      </c>
      <c r="E531" s="197" t="s">
        <v>58</v>
      </c>
      <c r="F531" s="212">
        <v>3022.8666360937473</v>
      </c>
      <c r="G531" s="198">
        <v>60096.642442755714</v>
      </c>
      <c r="H531" s="198">
        <v>13040.087744942326</v>
      </c>
      <c r="I531" s="213">
        <v>53.060526255224879</v>
      </c>
      <c r="J531" s="198">
        <v>1809.4784668780817</v>
      </c>
      <c r="K531" s="198">
        <v>632.39703003861268</v>
      </c>
      <c r="L531" s="214">
        <v>78654.532846963702</v>
      </c>
      <c r="O531" s="197" t="s">
        <v>58</v>
      </c>
      <c r="P531" s="200">
        <v>20034.66078915125</v>
      </c>
      <c r="Q531" s="198">
        <v>6022.7442061482579</v>
      </c>
      <c r="R531" s="198">
        <v>8792.1157331858103</v>
      </c>
      <c r="S531" s="198">
        <v>459.0232343732182</v>
      </c>
      <c r="T531" s="214">
        <v>35308.543962858537</v>
      </c>
      <c r="W531" s="197" t="s">
        <v>58</v>
      </c>
      <c r="X531" s="201">
        <v>6215.2536396726582</v>
      </c>
      <c r="Y531" s="202">
        <v>13706.973569888754</v>
      </c>
      <c r="Z531" s="202">
        <v>3229.374674396418</v>
      </c>
      <c r="AA531" s="202">
        <v>3021.5795758964523</v>
      </c>
      <c r="AB531" s="214">
        <v>26173.181459854284</v>
      </c>
    </row>
    <row r="532" spans="1:28" s="188" customFormat="1" ht="12.6" thickBot="1" x14ac:dyDescent="0.3">
      <c r="A532" s="181">
        <v>72</v>
      </c>
      <c r="B532" s="181">
        <v>72</v>
      </c>
      <c r="C532" s="181">
        <v>71</v>
      </c>
      <c r="D532" s="181">
        <v>72</v>
      </c>
      <c r="E532" s="190"/>
      <c r="F532" s="222"/>
      <c r="G532" s="223"/>
      <c r="H532" s="223"/>
      <c r="I532" s="224"/>
      <c r="J532" s="223"/>
      <c r="K532" s="223"/>
      <c r="L532" s="225"/>
      <c r="O532" s="190"/>
      <c r="P532" s="233"/>
      <c r="Q532" s="234"/>
      <c r="R532" s="234"/>
      <c r="S532" s="234"/>
      <c r="T532" s="225"/>
      <c r="W532" s="190"/>
      <c r="X532" s="235"/>
      <c r="Y532" s="236"/>
      <c r="Z532" s="236"/>
      <c r="AA532" s="236"/>
      <c r="AB532" s="225"/>
    </row>
    <row r="533" spans="1:28" s="188" customFormat="1" ht="12.6" thickBot="1" x14ac:dyDescent="0.3">
      <c r="A533" s="189">
        <v>59</v>
      </c>
      <c r="B533" s="189">
        <v>59</v>
      </c>
      <c r="C533" s="181">
        <v>72</v>
      </c>
      <c r="D533" s="189">
        <v>59</v>
      </c>
      <c r="E533" s="237" t="s">
        <v>93</v>
      </c>
      <c r="F533" s="238">
        <v>970175.88475286064</v>
      </c>
      <c r="G533" s="239">
        <v>1710897.56078783</v>
      </c>
      <c r="H533" s="239">
        <v>376527.24811876798</v>
      </c>
      <c r="I533" s="240">
        <v>10238.043964416855</v>
      </c>
      <c r="J533" s="239">
        <v>1467997.6356373823</v>
      </c>
      <c r="K533" s="239">
        <v>403793.5345863222</v>
      </c>
      <c r="L533" s="241">
        <v>4939629.9078475796</v>
      </c>
      <c r="O533" s="237" t="s">
        <v>93</v>
      </c>
      <c r="P533" s="238">
        <v>724231.80209709122</v>
      </c>
      <c r="Q533" s="239">
        <v>396128.73759972042</v>
      </c>
      <c r="R533" s="239">
        <v>374702.75122970896</v>
      </c>
      <c r="S533" s="239">
        <v>51707.69239658703</v>
      </c>
      <c r="T533" s="241">
        <v>1546770.9833231077</v>
      </c>
      <c r="W533" s="237" t="s">
        <v>93</v>
      </c>
      <c r="X533" s="242">
        <v>50152.116354847356</v>
      </c>
      <c r="Y533" s="243">
        <v>66382.577765379625</v>
      </c>
      <c r="Z533" s="243">
        <v>707994.14131313621</v>
      </c>
      <c r="AA533" s="243">
        <v>58435.264254605616</v>
      </c>
      <c r="AB533" s="241">
        <v>882964.09968796885</v>
      </c>
    </row>
    <row r="534" spans="1:28" x14ac:dyDescent="0.2">
      <c r="E534" s="58" t="s">
        <v>125</v>
      </c>
      <c r="L534" s="59"/>
      <c r="M534" s="39"/>
      <c r="N534" s="39"/>
      <c r="O534" s="58" t="s">
        <v>125</v>
      </c>
      <c r="P534" s="60"/>
      <c r="T534" s="59"/>
      <c r="U534" s="39"/>
      <c r="V534" s="39"/>
      <c r="W534" s="58" t="s">
        <v>125</v>
      </c>
      <c r="X534" s="60"/>
    </row>
    <row r="535" spans="1:28" ht="12" x14ac:dyDescent="0.25">
      <c r="E535" s="78" t="s">
        <v>92</v>
      </c>
      <c r="F535" s="114"/>
      <c r="G535" s="114"/>
      <c r="H535" s="114"/>
      <c r="I535" s="114"/>
      <c r="J535" s="114"/>
      <c r="K535" s="114"/>
      <c r="L535" s="114"/>
    </row>
    <row r="537" spans="1:28" ht="12.6" thickBot="1" x14ac:dyDescent="0.3">
      <c r="E537" s="67" t="s">
        <v>178</v>
      </c>
      <c r="F537" s="79"/>
      <c r="G537" s="79"/>
      <c r="H537" s="79"/>
      <c r="I537" s="79"/>
      <c r="J537" s="79"/>
      <c r="K537" s="79"/>
      <c r="L537" s="79"/>
      <c r="O537" s="67" t="s">
        <v>179</v>
      </c>
      <c r="P537" s="79"/>
      <c r="Q537" s="79"/>
      <c r="R537" s="79"/>
      <c r="S537" s="79"/>
      <c r="T537" s="79"/>
      <c r="W537" s="67" t="s">
        <v>180</v>
      </c>
      <c r="X537" s="79"/>
      <c r="Y537" s="79"/>
      <c r="Z537" s="79"/>
      <c r="AA537" s="79"/>
      <c r="AB537" s="79"/>
    </row>
    <row r="538" spans="1:28" ht="23.4" thickBot="1" x14ac:dyDescent="0.25">
      <c r="A538" s="114" t="s">
        <v>111</v>
      </c>
      <c r="B538" s="114" t="s">
        <v>110</v>
      </c>
      <c r="C538" s="114" t="s">
        <v>109</v>
      </c>
      <c r="D538" s="114" t="s">
        <v>108</v>
      </c>
      <c r="E538" s="80" t="s">
        <v>124</v>
      </c>
      <c r="F538" s="81" t="s">
        <v>0</v>
      </c>
      <c r="G538" s="82" t="s">
        <v>123</v>
      </c>
      <c r="H538" s="87" t="s">
        <v>122</v>
      </c>
      <c r="I538" s="82" t="s">
        <v>2</v>
      </c>
      <c r="J538" s="87" t="s">
        <v>3</v>
      </c>
      <c r="K538" s="85" t="s">
        <v>4</v>
      </c>
      <c r="L538" s="140" t="s">
        <v>91</v>
      </c>
      <c r="O538" s="80" t="s">
        <v>124</v>
      </c>
      <c r="P538" s="81" t="s">
        <v>5</v>
      </c>
      <c r="Q538" s="82" t="s">
        <v>6</v>
      </c>
      <c r="R538" s="87" t="s">
        <v>7</v>
      </c>
      <c r="S538" s="82" t="s">
        <v>8</v>
      </c>
      <c r="T538" s="88" t="s">
        <v>91</v>
      </c>
      <c r="W538" s="80" t="s">
        <v>124</v>
      </c>
      <c r="X538" s="87" t="s">
        <v>9</v>
      </c>
      <c r="Y538" s="82" t="s">
        <v>10</v>
      </c>
      <c r="Z538" s="87" t="s">
        <v>11</v>
      </c>
      <c r="AA538" s="82" t="s">
        <v>12</v>
      </c>
      <c r="AB538" s="141" t="s">
        <v>91</v>
      </c>
    </row>
    <row r="539" spans="1:28" s="61" customFormat="1" ht="12" x14ac:dyDescent="0.25">
      <c r="A539" s="153">
        <v>48</v>
      </c>
      <c r="B539" s="153">
        <v>12</v>
      </c>
      <c r="C539" s="153">
        <v>1</v>
      </c>
      <c r="D539" s="153">
        <v>46</v>
      </c>
      <c r="E539" s="31" t="s">
        <v>90</v>
      </c>
      <c r="F539" s="144">
        <v>-4.3689841440255783E-2</v>
      </c>
      <c r="G539" s="144">
        <v>-0.24599670047828393</v>
      </c>
      <c r="H539" s="144">
        <v>-0.36614542084569623</v>
      </c>
      <c r="I539" s="144" t="s">
        <v>126</v>
      </c>
      <c r="J539" s="144">
        <v>0.14119278601573559</v>
      </c>
      <c r="K539" s="144">
        <v>-0.51726417064729691</v>
      </c>
      <c r="L539" s="144">
        <v>-0.26070220698926894</v>
      </c>
      <c r="O539" s="31" t="s">
        <v>90</v>
      </c>
      <c r="P539" s="251" t="s">
        <v>126</v>
      </c>
      <c r="Q539" s="91">
        <v>4.3454266153863941E-4</v>
      </c>
      <c r="R539" s="91">
        <v>-0.67077243338801429</v>
      </c>
      <c r="S539" s="91" t="s">
        <v>126</v>
      </c>
      <c r="T539" s="249">
        <v>-0.31771367490817415</v>
      </c>
      <c r="W539" s="31" t="s">
        <v>90</v>
      </c>
      <c r="X539" s="91" t="s">
        <v>126</v>
      </c>
      <c r="Y539" s="91">
        <v>-0.8525429272700622</v>
      </c>
      <c r="Z539" s="91">
        <v>-2.6019569331696246E-2</v>
      </c>
      <c r="AA539" s="91">
        <v>-0.25070856573370537</v>
      </c>
      <c r="AB539" s="91">
        <v>-0.11447166917004492</v>
      </c>
    </row>
    <row r="540" spans="1:28" x14ac:dyDescent="0.2">
      <c r="A540" s="114">
        <v>11</v>
      </c>
      <c r="B540" s="114">
        <v>11</v>
      </c>
      <c r="C540" s="114">
        <v>2</v>
      </c>
      <c r="D540" s="114">
        <v>11</v>
      </c>
      <c r="E540" s="34" t="s">
        <v>14</v>
      </c>
      <c r="F540" s="89">
        <v>-4.3689841440255783E-2</v>
      </c>
      <c r="G540" s="89">
        <v>-0.24599670047828393</v>
      </c>
      <c r="H540" s="89">
        <v>-0.36614542084569623</v>
      </c>
      <c r="I540" s="89" t="s">
        <v>126</v>
      </c>
      <c r="J540" s="89">
        <v>0.14119278601573559</v>
      </c>
      <c r="K540" s="146">
        <v>-0.51726417064729691</v>
      </c>
      <c r="L540" s="103">
        <v>-0.26070220698926894</v>
      </c>
      <c r="O540" s="34" t="s">
        <v>14</v>
      </c>
      <c r="P540" s="142" t="s">
        <v>126</v>
      </c>
      <c r="Q540" s="89">
        <v>4.3454266153863941E-4</v>
      </c>
      <c r="R540" s="92">
        <v>-0.67077243338801429</v>
      </c>
      <c r="S540" s="93" t="s">
        <v>126</v>
      </c>
      <c r="T540" s="143">
        <v>-0.31771367490817415</v>
      </c>
      <c r="W540" s="34" t="s">
        <v>14</v>
      </c>
      <c r="X540" s="92" t="s">
        <v>126</v>
      </c>
      <c r="Y540" s="89">
        <v>-0.8525429272700622</v>
      </c>
      <c r="Z540" s="92">
        <v>-2.6019569331696246E-2</v>
      </c>
      <c r="AA540" s="93">
        <v>-0.25070856573370537</v>
      </c>
      <c r="AB540" s="94">
        <v>-0.11447166917004492</v>
      </c>
    </row>
    <row r="541" spans="1:28" ht="12" x14ac:dyDescent="0.25">
      <c r="A541" s="114">
        <v>60</v>
      </c>
      <c r="B541" s="114">
        <v>60</v>
      </c>
      <c r="C541" s="114">
        <v>3</v>
      </c>
      <c r="D541" s="114">
        <v>60</v>
      </c>
      <c r="E541" s="38"/>
      <c r="F541" s="95" t="s">
        <v>126</v>
      </c>
      <c r="G541" s="95" t="s">
        <v>126</v>
      </c>
      <c r="H541" s="95" t="s">
        <v>126</v>
      </c>
      <c r="I541" s="95" t="s">
        <v>126</v>
      </c>
      <c r="J541" s="95" t="s">
        <v>126</v>
      </c>
      <c r="K541" s="147" t="s">
        <v>126</v>
      </c>
      <c r="L541" s="148" t="s">
        <v>126</v>
      </c>
      <c r="O541" s="38"/>
      <c r="P541" s="105" t="s">
        <v>126</v>
      </c>
      <c r="Q541" s="95" t="s">
        <v>126</v>
      </c>
      <c r="R541" s="97" t="s">
        <v>126</v>
      </c>
      <c r="S541" s="95" t="s">
        <v>126</v>
      </c>
      <c r="T541" s="96" t="s">
        <v>126</v>
      </c>
      <c r="W541" s="38"/>
      <c r="X541" s="97" t="s">
        <v>126</v>
      </c>
      <c r="Y541" s="95" t="s">
        <v>126</v>
      </c>
      <c r="Z541" s="97" t="s">
        <v>126</v>
      </c>
      <c r="AA541" s="95" t="s">
        <v>126</v>
      </c>
      <c r="AB541" s="98" t="s">
        <v>126</v>
      </c>
    </row>
    <row r="542" spans="1:28" s="61" customFormat="1" ht="12" x14ac:dyDescent="0.25">
      <c r="A542" s="153">
        <v>56</v>
      </c>
      <c r="B542" s="153">
        <v>48</v>
      </c>
      <c r="C542" s="153">
        <v>4</v>
      </c>
      <c r="D542" s="153">
        <v>47</v>
      </c>
      <c r="E542" s="41" t="s">
        <v>89</v>
      </c>
      <c r="F542" s="144">
        <v>5.5990491885665739E-2</v>
      </c>
      <c r="G542" s="144">
        <v>0.38043321526983376</v>
      </c>
      <c r="H542" s="144">
        <v>0.45179782673642999</v>
      </c>
      <c r="I542" s="144" t="s">
        <v>126</v>
      </c>
      <c r="J542" s="144">
        <v>-3.1695626236146079E-2</v>
      </c>
      <c r="K542" s="144">
        <v>0.73453046279679635</v>
      </c>
      <c r="L542" s="145">
        <v>0.16642638795284337</v>
      </c>
      <c r="O542" s="41" t="s">
        <v>89</v>
      </c>
      <c r="P542" s="144">
        <v>-0.49338842977393205</v>
      </c>
      <c r="Q542" s="100">
        <v>1.0838141639869958</v>
      </c>
      <c r="R542" s="99">
        <v>1.1845362669726622</v>
      </c>
      <c r="S542" s="100" t="s">
        <v>126</v>
      </c>
      <c r="T542" s="101">
        <v>0.87620608295087576</v>
      </c>
      <c r="W542" s="41" t="s">
        <v>89</v>
      </c>
      <c r="X542" s="99" t="s">
        <v>126</v>
      </c>
      <c r="Y542" s="100" t="s">
        <v>126</v>
      </c>
      <c r="Z542" s="99">
        <v>-0.16482998958980721</v>
      </c>
      <c r="AA542" s="100">
        <v>-0.3125147171505176</v>
      </c>
      <c r="AB542" s="101">
        <v>-0.16070046823705808</v>
      </c>
    </row>
    <row r="543" spans="1:28" x14ac:dyDescent="0.2">
      <c r="A543" s="114">
        <v>7</v>
      </c>
      <c r="B543" s="114">
        <v>45</v>
      </c>
      <c r="C543" s="114">
        <v>5</v>
      </c>
      <c r="D543" s="114">
        <v>7</v>
      </c>
      <c r="E543" s="34" t="s">
        <v>15</v>
      </c>
      <c r="F543" s="102">
        <v>0.31319169687768866</v>
      </c>
      <c r="G543" s="102">
        <v>0.12341097855585037</v>
      </c>
      <c r="H543" s="102">
        <v>0.28694750095320787</v>
      </c>
      <c r="I543" s="102" t="s">
        <v>126</v>
      </c>
      <c r="J543" s="102">
        <v>0.37024379341345681</v>
      </c>
      <c r="K543" s="102">
        <v>0.55736305964962174</v>
      </c>
      <c r="L543" s="103">
        <v>0.2996407588793939</v>
      </c>
      <c r="O543" s="34" t="s">
        <v>15</v>
      </c>
      <c r="P543" s="102">
        <v>-0.49334062579185789</v>
      </c>
      <c r="Q543" s="89">
        <v>2.3873285654817997</v>
      </c>
      <c r="R543" s="104">
        <v>1.5185968690478759</v>
      </c>
      <c r="S543" s="93" t="s">
        <v>126</v>
      </c>
      <c r="T543" s="94">
        <v>1.1979268934246381</v>
      </c>
      <c r="W543" s="34" t="s">
        <v>15</v>
      </c>
      <c r="X543" s="104" t="s">
        <v>126</v>
      </c>
      <c r="Y543" s="89" t="s">
        <v>126</v>
      </c>
      <c r="Z543" s="104">
        <v>1.9861607029599604E-2</v>
      </c>
      <c r="AA543" s="93">
        <v>-8.4180643837835856E-2</v>
      </c>
      <c r="AB543" s="94">
        <v>1.8059573744754642E-2</v>
      </c>
    </row>
    <row r="544" spans="1:28" x14ac:dyDescent="0.2">
      <c r="A544" s="114">
        <v>18</v>
      </c>
      <c r="B544" s="114">
        <v>46</v>
      </c>
      <c r="C544" s="114">
        <v>6</v>
      </c>
      <c r="D544" s="114">
        <v>18</v>
      </c>
      <c r="E544" s="34" t="s">
        <v>16</v>
      </c>
      <c r="F544" s="102">
        <v>-0.26679544487972917</v>
      </c>
      <c r="G544" s="102">
        <v>1.3939388952669147</v>
      </c>
      <c r="H544" s="102">
        <v>0.53641456096553575</v>
      </c>
      <c r="I544" s="102" t="s">
        <v>126</v>
      </c>
      <c r="J544" s="102">
        <v>-0.27799182567969638</v>
      </c>
      <c r="K544" s="102">
        <v>2.85219224748008</v>
      </c>
      <c r="L544" s="103">
        <v>7.0860840988564711E-2</v>
      </c>
      <c r="O544" s="34" t="s">
        <v>16</v>
      </c>
      <c r="P544" s="142" t="s">
        <v>126</v>
      </c>
      <c r="Q544" s="89">
        <v>0.17024469307560564</v>
      </c>
      <c r="R544" s="104">
        <v>0.40243675561232628</v>
      </c>
      <c r="S544" s="93" t="s">
        <v>126</v>
      </c>
      <c r="T544" s="94">
        <v>0.23690679911357426</v>
      </c>
      <c r="W544" s="34" t="s">
        <v>16</v>
      </c>
      <c r="X544" s="92" t="s">
        <v>126</v>
      </c>
      <c r="Y544" s="89" t="s">
        <v>126</v>
      </c>
      <c r="Z544" s="104">
        <v>-7.764517558013162E-2</v>
      </c>
      <c r="AA544" s="93">
        <v>-0.3351766208276995</v>
      </c>
      <c r="AB544" s="94">
        <v>-0.11014220553479537</v>
      </c>
    </row>
    <row r="545" spans="1:28" x14ac:dyDescent="0.2">
      <c r="A545" s="114">
        <v>37</v>
      </c>
      <c r="B545" s="114">
        <v>47</v>
      </c>
      <c r="C545" s="114">
        <v>7</v>
      </c>
      <c r="D545" s="114">
        <v>37</v>
      </c>
      <c r="E545" s="34" t="s">
        <v>17</v>
      </c>
      <c r="F545" s="102">
        <v>-4.3735467103315662E-2</v>
      </c>
      <c r="G545" s="102">
        <v>1.9771453681696927</v>
      </c>
      <c r="H545" s="102">
        <v>0.91339662633001351</v>
      </c>
      <c r="I545" s="102" t="s">
        <v>126</v>
      </c>
      <c r="J545" s="102">
        <v>-0.16523691125054929</v>
      </c>
      <c r="K545" s="102">
        <v>-0.12798472672004679</v>
      </c>
      <c r="L545" s="103">
        <v>-1.7686353122217779E-2</v>
      </c>
      <c r="O545" s="34" t="s">
        <v>17</v>
      </c>
      <c r="P545" s="142">
        <v>-1</v>
      </c>
      <c r="Q545" s="89">
        <v>1.3890590641557528</v>
      </c>
      <c r="R545" s="92">
        <v>0.41073802354169797</v>
      </c>
      <c r="S545" s="93" t="s">
        <v>126</v>
      </c>
      <c r="T545" s="94">
        <v>1.1428607299982456</v>
      </c>
      <c r="W545" s="34" t="s">
        <v>17</v>
      </c>
      <c r="X545" s="92" t="s">
        <v>126</v>
      </c>
      <c r="Y545" s="89" t="s">
        <v>126</v>
      </c>
      <c r="Z545" s="92">
        <v>-0.43629937853181067</v>
      </c>
      <c r="AA545" s="93">
        <v>-0.32638423191024246</v>
      </c>
      <c r="AB545" s="94">
        <v>-0.38051625517823173</v>
      </c>
    </row>
    <row r="546" spans="1:28" ht="12" x14ac:dyDescent="0.25">
      <c r="A546" s="114">
        <v>61</v>
      </c>
      <c r="B546" s="114">
        <v>61</v>
      </c>
      <c r="C546" s="114">
        <v>8</v>
      </c>
      <c r="D546" s="114">
        <v>61</v>
      </c>
      <c r="E546" s="38"/>
      <c r="F546" s="105" t="s">
        <v>126</v>
      </c>
      <c r="G546" s="105" t="s">
        <v>126</v>
      </c>
      <c r="H546" s="105" t="s">
        <v>126</v>
      </c>
      <c r="I546" s="105" t="s">
        <v>126</v>
      </c>
      <c r="J546" s="105" t="s">
        <v>126</v>
      </c>
      <c r="K546" s="105" t="s">
        <v>126</v>
      </c>
      <c r="L546" s="148" t="s">
        <v>126</v>
      </c>
      <c r="O546" s="38"/>
      <c r="P546" s="105" t="s">
        <v>126</v>
      </c>
      <c r="Q546" s="95" t="s">
        <v>126</v>
      </c>
      <c r="R546" s="97" t="s">
        <v>126</v>
      </c>
      <c r="S546" s="95" t="s">
        <v>126</v>
      </c>
      <c r="T546" s="98" t="s">
        <v>126</v>
      </c>
      <c r="W546" s="38"/>
      <c r="X546" s="97" t="s">
        <v>126</v>
      </c>
      <c r="Y546" s="95" t="s">
        <v>126</v>
      </c>
      <c r="Z546" s="97" t="s">
        <v>126</v>
      </c>
      <c r="AA546" s="95" t="s">
        <v>126</v>
      </c>
      <c r="AB546" s="98" t="s">
        <v>126</v>
      </c>
    </row>
    <row r="547" spans="1:28" s="61" customFormat="1" ht="12" x14ac:dyDescent="0.25">
      <c r="A547" s="153">
        <v>50</v>
      </c>
      <c r="B547" s="153">
        <v>20</v>
      </c>
      <c r="C547" s="153">
        <v>9</v>
      </c>
      <c r="D547" s="153">
        <v>48</v>
      </c>
      <c r="E547" s="41" t="s">
        <v>88</v>
      </c>
      <c r="F547" s="144">
        <v>0.21320888520887071</v>
      </c>
      <c r="G547" s="144">
        <v>0.22149674740685765</v>
      </c>
      <c r="H547" s="144">
        <v>0.20965847302157026</v>
      </c>
      <c r="I547" s="144" t="s">
        <v>126</v>
      </c>
      <c r="J547" s="144">
        <v>0.46689982605942659</v>
      </c>
      <c r="K547" s="144">
        <v>3.1821665647134774</v>
      </c>
      <c r="L547" s="145">
        <v>0.38151343600479071</v>
      </c>
      <c r="O547" s="41" t="s">
        <v>88</v>
      </c>
      <c r="P547" s="144">
        <v>11.8977920678196</v>
      </c>
      <c r="Q547" s="100">
        <v>0.54472173221739162</v>
      </c>
      <c r="R547" s="99">
        <v>0.70544872238639655</v>
      </c>
      <c r="S547" s="100" t="s">
        <v>126</v>
      </c>
      <c r="T547" s="101">
        <v>0.61389603139966109</v>
      </c>
      <c r="W547" s="41" t="s">
        <v>88</v>
      </c>
      <c r="X547" s="99" t="s">
        <v>126</v>
      </c>
      <c r="Y547" s="100" t="s">
        <v>126</v>
      </c>
      <c r="Z547" s="99">
        <v>-6.7571080051619492E-2</v>
      </c>
      <c r="AA547" s="100">
        <v>0.55846754463402548</v>
      </c>
      <c r="AB547" s="101">
        <v>-4.7105683591756375E-2</v>
      </c>
    </row>
    <row r="548" spans="1:28" x14ac:dyDescent="0.2">
      <c r="A548" s="114">
        <v>1</v>
      </c>
      <c r="B548" s="114">
        <v>17</v>
      </c>
      <c r="C548" s="114">
        <v>10</v>
      </c>
      <c r="D548" s="114">
        <v>1</v>
      </c>
      <c r="E548" s="34" t="s">
        <v>18</v>
      </c>
      <c r="F548" s="102">
        <v>-0.38378520443161512</v>
      </c>
      <c r="G548" s="102">
        <v>0.49343456567075861</v>
      </c>
      <c r="H548" s="102">
        <v>0.67526875002044728</v>
      </c>
      <c r="I548" s="102" t="s">
        <v>126</v>
      </c>
      <c r="J548" s="102">
        <v>0.19538535852915073</v>
      </c>
      <c r="K548" s="102" t="s">
        <v>126</v>
      </c>
      <c r="L548" s="103">
        <v>5.3303423519016846E-2</v>
      </c>
      <c r="O548" s="34" t="s">
        <v>18</v>
      </c>
      <c r="P548" s="102">
        <v>11.707345751303899</v>
      </c>
      <c r="Q548" s="89">
        <v>0.84586807137582465</v>
      </c>
      <c r="R548" s="104">
        <v>0.35354679282230972</v>
      </c>
      <c r="S548" s="89" t="s">
        <v>126</v>
      </c>
      <c r="T548" s="94">
        <v>1.0380432625171472</v>
      </c>
      <c r="W548" s="34" t="s">
        <v>18</v>
      </c>
      <c r="X548" s="104" t="s">
        <v>126</v>
      </c>
      <c r="Y548" s="89" t="s">
        <v>126</v>
      </c>
      <c r="Z548" s="104">
        <v>-7.7202760864433229E-3</v>
      </c>
      <c r="AA548" s="89">
        <v>-0.47004005444047881</v>
      </c>
      <c r="AB548" s="94">
        <v>-2.0290887256356749E-2</v>
      </c>
    </row>
    <row r="549" spans="1:28" x14ac:dyDescent="0.2">
      <c r="A549" s="114">
        <v>17</v>
      </c>
      <c r="B549" s="114">
        <v>18</v>
      </c>
      <c r="C549" s="114">
        <v>11</v>
      </c>
      <c r="D549" s="114">
        <v>17</v>
      </c>
      <c r="E549" s="34" t="s">
        <v>19</v>
      </c>
      <c r="F549" s="102">
        <v>0.13166384121453367</v>
      </c>
      <c r="G549" s="102">
        <v>0.38315649633900084</v>
      </c>
      <c r="H549" s="102">
        <v>0.25017451608783747</v>
      </c>
      <c r="I549" s="102" t="s">
        <v>126</v>
      </c>
      <c r="J549" s="102">
        <v>0.32471701127067631</v>
      </c>
      <c r="K549" s="102">
        <v>9.3236197984679503</v>
      </c>
      <c r="L549" s="103">
        <v>0.27398750160894569</v>
      </c>
      <c r="O549" s="34" t="s">
        <v>19</v>
      </c>
      <c r="P549" s="142" t="s">
        <v>126</v>
      </c>
      <c r="Q549" s="89">
        <v>0.6305984487606493</v>
      </c>
      <c r="R549" s="104">
        <v>-0.37870727448414554</v>
      </c>
      <c r="S549" s="93" t="s">
        <v>126</v>
      </c>
      <c r="T549" s="109">
        <v>0.23282919538736513</v>
      </c>
      <c r="W549" s="34" t="s">
        <v>19</v>
      </c>
      <c r="X549" s="92" t="s">
        <v>126</v>
      </c>
      <c r="Y549" s="89" t="s">
        <v>126</v>
      </c>
      <c r="Z549" s="104">
        <v>-0.3269911706785994</v>
      </c>
      <c r="AA549" s="93">
        <v>-0.55711963449501811</v>
      </c>
      <c r="AB549" s="109">
        <v>-0.33431563214613746</v>
      </c>
    </row>
    <row r="550" spans="1:28" x14ac:dyDescent="0.2">
      <c r="A550" s="114">
        <v>23</v>
      </c>
      <c r="B550" s="114">
        <v>19</v>
      </c>
      <c r="C550" s="114">
        <v>12</v>
      </c>
      <c r="D550" s="114">
        <v>23</v>
      </c>
      <c r="E550" s="34" t="s">
        <v>20</v>
      </c>
      <c r="F550" s="102">
        <v>0.76199927298287617</v>
      </c>
      <c r="G550" s="102">
        <v>4.0702797259513979E-2</v>
      </c>
      <c r="H550" s="102">
        <v>-3.3228113953436278E-3</v>
      </c>
      <c r="I550" s="102" t="s">
        <v>126</v>
      </c>
      <c r="J550" s="102">
        <v>0.69375423795749125</v>
      </c>
      <c r="K550" s="102">
        <v>1.8612522776903564</v>
      </c>
      <c r="L550" s="103">
        <v>0.6443959036801874</v>
      </c>
      <c r="O550" s="34" t="s">
        <v>20</v>
      </c>
      <c r="P550" s="142" t="s">
        <v>126</v>
      </c>
      <c r="Q550" s="89">
        <v>0.43121662157743912</v>
      </c>
      <c r="R550" s="92">
        <v>2.3565746475588103</v>
      </c>
      <c r="S550" s="93" t="s">
        <v>126</v>
      </c>
      <c r="T550" s="94">
        <v>0.85819187104809602</v>
      </c>
      <c r="W550" s="34" t="s">
        <v>20</v>
      </c>
      <c r="X550" s="92" t="s">
        <v>126</v>
      </c>
      <c r="Y550" s="89" t="s">
        <v>126</v>
      </c>
      <c r="Z550" s="92">
        <v>2.304204030660828E-2</v>
      </c>
      <c r="AA550" s="93">
        <v>1.2685498458294275</v>
      </c>
      <c r="AB550" s="94">
        <v>6.657536198024272E-2</v>
      </c>
    </row>
    <row r="551" spans="1:28" ht="12" x14ac:dyDescent="0.25">
      <c r="A551" s="114">
        <v>62</v>
      </c>
      <c r="B551" s="114">
        <v>62</v>
      </c>
      <c r="C551" s="114">
        <v>13</v>
      </c>
      <c r="D551" s="114">
        <v>62</v>
      </c>
      <c r="E551" s="38"/>
      <c r="F551" s="105" t="s">
        <v>126</v>
      </c>
      <c r="G551" s="105" t="s">
        <v>126</v>
      </c>
      <c r="H551" s="105" t="s">
        <v>126</v>
      </c>
      <c r="I551" s="105" t="s">
        <v>126</v>
      </c>
      <c r="J551" s="105" t="s">
        <v>126</v>
      </c>
      <c r="K551" s="105" t="s">
        <v>126</v>
      </c>
      <c r="L551" s="148" t="s">
        <v>126</v>
      </c>
      <c r="O551" s="38"/>
      <c r="P551" s="110" t="s">
        <v>126</v>
      </c>
      <c r="Q551" s="107" t="s">
        <v>126</v>
      </c>
      <c r="R551" s="106" t="s">
        <v>126</v>
      </c>
      <c r="S551" s="107" t="s">
        <v>126</v>
      </c>
      <c r="T551" s="108" t="s">
        <v>126</v>
      </c>
      <c r="W551" s="38"/>
      <c r="X551" s="106" t="s">
        <v>126</v>
      </c>
      <c r="Y551" s="107" t="s">
        <v>126</v>
      </c>
      <c r="Z551" s="106" t="s">
        <v>126</v>
      </c>
      <c r="AA551" s="107" t="s">
        <v>126</v>
      </c>
      <c r="AB551" s="108" t="s">
        <v>126</v>
      </c>
    </row>
    <row r="552" spans="1:28" s="61" customFormat="1" ht="12" x14ac:dyDescent="0.25">
      <c r="A552" s="153">
        <v>51</v>
      </c>
      <c r="B552" s="153">
        <v>25</v>
      </c>
      <c r="C552" s="153">
        <v>14</v>
      </c>
      <c r="D552" s="153">
        <v>49</v>
      </c>
      <c r="E552" s="41" t="s">
        <v>87</v>
      </c>
      <c r="F552" s="144">
        <v>0.31572865213923351</v>
      </c>
      <c r="G552" s="144">
        <v>-0.19356938849648386</v>
      </c>
      <c r="H552" s="144">
        <v>0.55891108939220446</v>
      </c>
      <c r="I552" s="144" t="s">
        <v>126</v>
      </c>
      <c r="J552" s="144">
        <v>9.2166820516679016E-2</v>
      </c>
      <c r="K552" s="144">
        <v>0.50318039736625009</v>
      </c>
      <c r="L552" s="145">
        <v>5.9588749714468037E-2</v>
      </c>
      <c r="O552" s="41" t="s">
        <v>87</v>
      </c>
      <c r="P552" s="144">
        <v>-0.14384634739135727</v>
      </c>
      <c r="Q552" s="100">
        <v>0.81653359963339445</v>
      </c>
      <c r="R552" s="99">
        <v>-0.15617188789525982</v>
      </c>
      <c r="S552" s="100">
        <v>7.0289774426729235E-2</v>
      </c>
      <c r="T552" s="101">
        <v>0.20281900752120818</v>
      </c>
      <c r="W552" s="41" t="s">
        <v>87</v>
      </c>
      <c r="X552" s="99">
        <v>-0.18051184115145025</v>
      </c>
      <c r="Y552" s="100">
        <v>0.16619355733598407</v>
      </c>
      <c r="Z552" s="99">
        <v>5.4826660886813094E-3</v>
      </c>
      <c r="AA552" s="100">
        <v>0.53897739968141378</v>
      </c>
      <c r="AB552" s="101">
        <v>4.8175457471948624E-2</v>
      </c>
    </row>
    <row r="553" spans="1:28" x14ac:dyDescent="0.2">
      <c r="A553" s="114">
        <v>5</v>
      </c>
      <c r="B553" s="114">
        <v>21</v>
      </c>
      <c r="C553" s="114">
        <v>15</v>
      </c>
      <c r="D553" s="114">
        <v>5</v>
      </c>
      <c r="E553" s="34" t="s">
        <v>21</v>
      </c>
      <c r="F553" s="102">
        <v>-5.7193469816029019E-2</v>
      </c>
      <c r="G553" s="102">
        <v>0.97361408506919034</v>
      </c>
      <c r="H553" s="102">
        <v>1.7306305409207821</v>
      </c>
      <c r="I553" s="102" t="s">
        <v>126</v>
      </c>
      <c r="J553" s="102">
        <v>0.48322752240085842</v>
      </c>
      <c r="K553" s="102">
        <v>1.0999556255015923</v>
      </c>
      <c r="L553" s="103">
        <v>0.50922809720395579</v>
      </c>
      <c r="O553" s="34" t="s">
        <v>21</v>
      </c>
      <c r="P553" s="142" t="s">
        <v>126</v>
      </c>
      <c r="Q553" s="89">
        <v>0.37288944133773572</v>
      </c>
      <c r="R553" s="92">
        <v>1.5447665263782726</v>
      </c>
      <c r="S553" s="93" t="s">
        <v>126</v>
      </c>
      <c r="T553" s="94">
        <v>0.4871851270739338</v>
      </c>
      <c r="W553" s="34" t="s">
        <v>21</v>
      </c>
      <c r="X553" s="92" t="s">
        <v>126</v>
      </c>
      <c r="Y553" s="89">
        <v>1.6451149537895025</v>
      </c>
      <c r="Z553" s="92">
        <v>1.701785163735603E-2</v>
      </c>
      <c r="AA553" s="93">
        <v>0.40176022288268043</v>
      </c>
      <c r="AB553" s="94">
        <v>4.3480112663837112E-2</v>
      </c>
    </row>
    <row r="554" spans="1:28" x14ac:dyDescent="0.2">
      <c r="A554" s="114">
        <v>22</v>
      </c>
      <c r="B554" s="114">
        <v>22</v>
      </c>
      <c r="C554" s="114">
        <v>16</v>
      </c>
      <c r="D554" s="114">
        <v>22</v>
      </c>
      <c r="E554" s="34" t="s">
        <v>22</v>
      </c>
      <c r="F554" s="102">
        <v>0.86813279932405485</v>
      </c>
      <c r="G554" s="102">
        <v>0.99555867755031624</v>
      </c>
      <c r="H554" s="102">
        <v>0.72922289741524327</v>
      </c>
      <c r="I554" s="102" t="s">
        <v>126</v>
      </c>
      <c r="J554" s="102">
        <v>-5.7376627622402254E-2</v>
      </c>
      <c r="K554" s="102">
        <v>1.7587788979511507</v>
      </c>
      <c r="L554" s="103">
        <v>0.26144157167588999</v>
      </c>
      <c r="O554" s="34" t="s">
        <v>22</v>
      </c>
      <c r="P554" s="142">
        <v>-0.53211745491164275</v>
      </c>
      <c r="Q554" s="89">
        <v>1.5109014103165488</v>
      </c>
      <c r="R554" s="104">
        <v>0.36931885111918739</v>
      </c>
      <c r="S554" s="93">
        <v>-0.98547833560240194</v>
      </c>
      <c r="T554" s="94">
        <v>0.58744561208281998</v>
      </c>
      <c r="W554" s="34" t="s">
        <v>22</v>
      </c>
      <c r="X554" s="92" t="s">
        <v>126</v>
      </c>
      <c r="Y554" s="89">
        <v>-1</v>
      </c>
      <c r="Z554" s="104">
        <v>0.13813722567913533</v>
      </c>
      <c r="AA554" s="93">
        <v>0.86323837161158434</v>
      </c>
      <c r="AB554" s="94">
        <v>0.18609651565773722</v>
      </c>
    </row>
    <row r="555" spans="1:28" x14ac:dyDescent="0.2">
      <c r="A555" s="114">
        <v>25</v>
      </c>
      <c r="B555" s="114">
        <v>23</v>
      </c>
      <c r="C555" s="114">
        <v>17</v>
      </c>
      <c r="D555" s="114">
        <v>25</v>
      </c>
      <c r="E555" s="34" t="s">
        <v>23</v>
      </c>
      <c r="F555" s="102">
        <v>0.63921455563397456</v>
      </c>
      <c r="G555" s="102">
        <v>-0.35831428436691914</v>
      </c>
      <c r="H555" s="102">
        <v>1.1830710462124028E-2</v>
      </c>
      <c r="I555" s="102" t="s">
        <v>126</v>
      </c>
      <c r="J555" s="102">
        <v>0.13610107323922849</v>
      </c>
      <c r="K555" s="102">
        <v>6.4647720657843966E-2</v>
      </c>
      <c r="L555" s="103">
        <v>-0.1982672396789481</v>
      </c>
      <c r="O555" s="34" t="s">
        <v>23</v>
      </c>
      <c r="P555" s="102">
        <v>-0.44958852325074616</v>
      </c>
      <c r="Q555" s="89">
        <v>1.1102978191635051</v>
      </c>
      <c r="R555" s="92">
        <v>-0.16122511123354</v>
      </c>
      <c r="S555" s="93">
        <v>-4.2775366119477298E-2</v>
      </c>
      <c r="T555" s="109">
        <v>0.17284094609433254</v>
      </c>
      <c r="W555" s="34" t="s">
        <v>23</v>
      </c>
      <c r="X555" s="104">
        <v>-0.18051184115145025</v>
      </c>
      <c r="Y555" s="89">
        <v>0.17675248599759552</v>
      </c>
      <c r="Z555" s="92">
        <v>-0.51427411967720205</v>
      </c>
      <c r="AA555" s="93">
        <v>0.49327610709494807</v>
      </c>
      <c r="AB555" s="109">
        <v>-5.1216524618136638E-2</v>
      </c>
    </row>
    <row r="556" spans="1:28" x14ac:dyDescent="0.2">
      <c r="A556" s="114">
        <v>44</v>
      </c>
      <c r="B556" s="114">
        <v>24</v>
      </c>
      <c r="C556" s="114">
        <v>18</v>
      </c>
      <c r="D556" s="114">
        <v>44</v>
      </c>
      <c r="E556" s="34" t="s">
        <v>24</v>
      </c>
      <c r="F556" s="102">
        <v>-0.33644468029419405</v>
      </c>
      <c r="G556" s="102">
        <v>-1.0712117073744198E-2</v>
      </c>
      <c r="H556" s="102">
        <v>1.1529063336705874</v>
      </c>
      <c r="I556" s="102" t="s">
        <v>126</v>
      </c>
      <c r="J556" s="102">
        <v>-0.14486664071484445</v>
      </c>
      <c r="K556" s="102">
        <v>0.2634695888440215</v>
      </c>
      <c r="L556" s="103">
        <v>-5.2290529476821113E-2</v>
      </c>
      <c r="O556" s="34" t="s">
        <v>24</v>
      </c>
      <c r="P556" s="142">
        <v>0.26334241426916893</v>
      </c>
      <c r="Q556" s="89">
        <v>0.21235229852961091</v>
      </c>
      <c r="R556" s="92">
        <v>-0.35842102586413904</v>
      </c>
      <c r="S556" s="93">
        <v>19.73646627905169</v>
      </c>
      <c r="T556" s="109">
        <v>-5.5710950808657289E-2</v>
      </c>
      <c r="W556" s="34" t="s">
        <v>24</v>
      </c>
      <c r="X556" s="92" t="s">
        <v>126</v>
      </c>
      <c r="Y556" s="89" t="s">
        <v>126</v>
      </c>
      <c r="Z556" s="92">
        <v>8.5196337481385775E-3</v>
      </c>
      <c r="AA556" s="93">
        <v>0.38803509495153721</v>
      </c>
      <c r="AB556" s="109">
        <v>5.0457734557844969E-2</v>
      </c>
    </row>
    <row r="557" spans="1:28" ht="12" x14ac:dyDescent="0.25">
      <c r="A557" s="114">
        <v>63</v>
      </c>
      <c r="B557" s="114">
        <v>63</v>
      </c>
      <c r="C557" s="114">
        <v>19</v>
      </c>
      <c r="D557" s="114">
        <v>63</v>
      </c>
      <c r="E557" s="31"/>
      <c r="F557" s="110" t="s">
        <v>126</v>
      </c>
      <c r="G557" s="110" t="s">
        <v>126</v>
      </c>
      <c r="H557" s="110" t="s">
        <v>126</v>
      </c>
      <c r="I557" s="110" t="s">
        <v>126</v>
      </c>
      <c r="J557" s="110" t="s">
        <v>126</v>
      </c>
      <c r="K557" s="110" t="s">
        <v>126</v>
      </c>
      <c r="L557" s="149" t="s">
        <v>126</v>
      </c>
      <c r="O557" s="31"/>
      <c r="P557" s="105" t="s">
        <v>126</v>
      </c>
      <c r="Q557" s="95" t="s">
        <v>126</v>
      </c>
      <c r="R557" s="97" t="s">
        <v>126</v>
      </c>
      <c r="S557" s="95" t="s">
        <v>126</v>
      </c>
      <c r="T557" s="98" t="s">
        <v>126</v>
      </c>
      <c r="W557" s="31"/>
      <c r="X557" s="97" t="s">
        <v>126</v>
      </c>
      <c r="Y557" s="95" t="s">
        <v>126</v>
      </c>
      <c r="Z557" s="97" t="s">
        <v>126</v>
      </c>
      <c r="AA557" s="95" t="s">
        <v>126</v>
      </c>
      <c r="AB557" s="98" t="s">
        <v>126</v>
      </c>
    </row>
    <row r="558" spans="1:28" s="61" customFormat="1" ht="12" x14ac:dyDescent="0.25">
      <c r="A558" s="153">
        <v>52</v>
      </c>
      <c r="B558" s="153">
        <v>29</v>
      </c>
      <c r="C558" s="153">
        <v>20</v>
      </c>
      <c r="D558" s="153">
        <v>50</v>
      </c>
      <c r="E558" s="41" t="s">
        <v>86</v>
      </c>
      <c r="F558" s="144">
        <v>-8.0629677238178488E-2</v>
      </c>
      <c r="G558" s="144">
        <v>0.1283028174691474</v>
      </c>
      <c r="H558" s="144">
        <v>0.43484343789633928</v>
      </c>
      <c r="I558" s="144" t="s">
        <v>126</v>
      </c>
      <c r="J558" s="144">
        <v>-9.4604139548278732E-2</v>
      </c>
      <c r="K558" s="144">
        <v>-0.20499028896713556</v>
      </c>
      <c r="L558" s="145">
        <v>8.7444321098348876E-3</v>
      </c>
      <c r="O558" s="41" t="s">
        <v>86</v>
      </c>
      <c r="P558" s="144">
        <v>-0.11391761160424929</v>
      </c>
      <c r="Q558" s="100">
        <v>0.59617902433632453</v>
      </c>
      <c r="R558" s="99">
        <v>7.8671272516246393E-2</v>
      </c>
      <c r="S558" s="100">
        <v>0.17943493719969572</v>
      </c>
      <c r="T558" s="101">
        <v>0.22057394442160994</v>
      </c>
      <c r="W558" s="41" t="s">
        <v>86</v>
      </c>
      <c r="X558" s="99" t="s">
        <v>126</v>
      </c>
      <c r="Y558" s="100">
        <v>3.6519475870994302</v>
      </c>
      <c r="Z558" s="99">
        <v>1.4360227354353716E-2</v>
      </c>
      <c r="AA558" s="100">
        <v>0.18780504211440907</v>
      </c>
      <c r="AB558" s="101">
        <v>0.15040909443857986</v>
      </c>
    </row>
    <row r="559" spans="1:28" x14ac:dyDescent="0.2">
      <c r="A559" s="114">
        <v>2</v>
      </c>
      <c r="B559" s="114">
        <v>26</v>
      </c>
      <c r="C559" s="114">
        <v>21</v>
      </c>
      <c r="D559" s="114">
        <v>2</v>
      </c>
      <c r="E559" s="34" t="s">
        <v>25</v>
      </c>
      <c r="F559" s="102">
        <v>-0.40970718338020007</v>
      </c>
      <c r="G559" s="102">
        <v>0.49573903290376653</v>
      </c>
      <c r="H559" s="102">
        <v>0.19210860608846048</v>
      </c>
      <c r="I559" s="102" t="s">
        <v>126</v>
      </c>
      <c r="J559" s="102">
        <v>-1.169367324259718E-2</v>
      </c>
      <c r="K559" s="102">
        <v>0.17163448289027317</v>
      </c>
      <c r="L559" s="103">
        <v>0.15390842125574511</v>
      </c>
      <c r="O559" s="34" t="s">
        <v>25</v>
      </c>
      <c r="P559" s="102">
        <v>2.1803776026084973</v>
      </c>
      <c r="Q559" s="89">
        <v>0.19582053458507076</v>
      </c>
      <c r="R559" s="104">
        <v>0.65213924753111097</v>
      </c>
      <c r="S559" s="93">
        <v>2.5980141512026593</v>
      </c>
      <c r="T559" s="109">
        <v>0.36058977640028012</v>
      </c>
      <c r="W559" s="34" t="s">
        <v>25</v>
      </c>
      <c r="X559" s="104" t="s">
        <v>126</v>
      </c>
      <c r="Y559" s="89" t="s">
        <v>126</v>
      </c>
      <c r="Z559" s="104">
        <v>-0.14275404691178772</v>
      </c>
      <c r="AA559" s="93">
        <v>-0.40053584563849365</v>
      </c>
      <c r="AB559" s="109">
        <v>-0.18103707062001573</v>
      </c>
    </row>
    <row r="560" spans="1:28" x14ac:dyDescent="0.2">
      <c r="A560" s="114">
        <v>16</v>
      </c>
      <c r="B560" s="114">
        <v>27</v>
      </c>
      <c r="C560" s="114">
        <v>22</v>
      </c>
      <c r="D560" s="114">
        <v>16</v>
      </c>
      <c r="E560" s="34" t="s">
        <v>26</v>
      </c>
      <c r="F560" s="102">
        <v>3.065085375109744E-3</v>
      </c>
      <c r="G560" s="102">
        <v>-1.1200550785740115E-2</v>
      </c>
      <c r="H560" s="102">
        <v>0.43080317764787157</v>
      </c>
      <c r="I560" s="102" t="s">
        <v>126</v>
      </c>
      <c r="J560" s="102">
        <v>-0.51485984532944729</v>
      </c>
      <c r="K560" s="102">
        <v>-0.19532999113649752</v>
      </c>
      <c r="L560" s="103">
        <v>-4.7044576771896218E-2</v>
      </c>
      <c r="O560" s="34" t="s">
        <v>26</v>
      </c>
      <c r="P560" s="102">
        <v>0.8278782382359271</v>
      </c>
      <c r="Q560" s="89">
        <v>0.34167386358304519</v>
      </c>
      <c r="R560" s="92">
        <v>3.8155600293789949E-3</v>
      </c>
      <c r="S560" s="89">
        <v>0.22818139575080565</v>
      </c>
      <c r="T560" s="109">
        <v>0.2474626916798619</v>
      </c>
      <c r="W560" s="34" t="s">
        <v>26</v>
      </c>
      <c r="X560" s="104" t="s">
        <v>126</v>
      </c>
      <c r="Y560" s="89">
        <v>3.4158910151948412</v>
      </c>
      <c r="Z560" s="92">
        <v>-8.0335473746714237E-2</v>
      </c>
      <c r="AA560" s="89">
        <v>1.3571314231827483</v>
      </c>
      <c r="AB560" s="109">
        <v>0.60149896940914949</v>
      </c>
    </row>
    <row r="561" spans="1:28" x14ac:dyDescent="0.2">
      <c r="A561" s="114">
        <v>30</v>
      </c>
      <c r="B561" s="114">
        <v>28</v>
      </c>
      <c r="C561" s="114">
        <v>23</v>
      </c>
      <c r="D561" s="114">
        <v>30</v>
      </c>
      <c r="E561" s="34" t="s">
        <v>27</v>
      </c>
      <c r="F561" s="102">
        <v>7.8952119141791455E-2</v>
      </c>
      <c r="G561" s="102">
        <v>0.12717954679044441</v>
      </c>
      <c r="H561" s="102">
        <v>0.47180244053236464</v>
      </c>
      <c r="I561" s="102" t="s">
        <v>126</v>
      </c>
      <c r="J561" s="102">
        <v>9.1875948552050613E-2</v>
      </c>
      <c r="K561" s="102">
        <v>-0.45012796063413762</v>
      </c>
      <c r="L561" s="103">
        <v>-2.8058068165110583E-2</v>
      </c>
      <c r="O561" s="34" t="s">
        <v>27</v>
      </c>
      <c r="P561" s="102">
        <v>-0.37530680846185704</v>
      </c>
      <c r="Q561" s="89">
        <v>1.4617782714968528</v>
      </c>
      <c r="R561" s="92">
        <v>-0.21350575190140064</v>
      </c>
      <c r="S561" s="93">
        <v>-0.29185951617974093</v>
      </c>
      <c r="T561" s="109">
        <v>0.11802320708074121</v>
      </c>
      <c r="W561" s="34" t="s">
        <v>27</v>
      </c>
      <c r="X561" s="104" t="s">
        <v>126</v>
      </c>
      <c r="Y561" s="89" t="s">
        <v>126</v>
      </c>
      <c r="Z561" s="92">
        <v>0.56404405301114835</v>
      </c>
      <c r="AA561" s="93">
        <v>1.0628402136876574</v>
      </c>
      <c r="AB561" s="109">
        <v>0.66633973298903704</v>
      </c>
    </row>
    <row r="562" spans="1:28" ht="12" x14ac:dyDescent="0.25">
      <c r="A562" s="114">
        <v>64</v>
      </c>
      <c r="B562" s="114">
        <v>64</v>
      </c>
      <c r="C562" s="114">
        <v>24</v>
      </c>
      <c r="D562" s="114">
        <v>64</v>
      </c>
      <c r="E562" s="38"/>
      <c r="F562" s="105" t="s">
        <v>126</v>
      </c>
      <c r="G562" s="105" t="s">
        <v>126</v>
      </c>
      <c r="H562" s="105" t="s">
        <v>126</v>
      </c>
      <c r="I562" s="105" t="s">
        <v>126</v>
      </c>
      <c r="J562" s="105" t="s">
        <v>126</v>
      </c>
      <c r="K562" s="105" t="s">
        <v>126</v>
      </c>
      <c r="L562" s="148" t="s">
        <v>126</v>
      </c>
      <c r="O562" s="38"/>
      <c r="P562" s="110" t="s">
        <v>126</v>
      </c>
      <c r="Q562" s="107" t="s">
        <v>126</v>
      </c>
      <c r="R562" s="106" t="s">
        <v>126</v>
      </c>
      <c r="S562" s="107" t="s">
        <v>126</v>
      </c>
      <c r="T562" s="108" t="s">
        <v>126</v>
      </c>
      <c r="W562" s="38"/>
      <c r="X562" s="106" t="s">
        <v>126</v>
      </c>
      <c r="Y562" s="107" t="s">
        <v>126</v>
      </c>
      <c r="Z562" s="106" t="s">
        <v>126</v>
      </c>
      <c r="AA562" s="107" t="s">
        <v>126</v>
      </c>
      <c r="AB562" s="108" t="s">
        <v>126</v>
      </c>
    </row>
    <row r="563" spans="1:28" s="61" customFormat="1" ht="12" x14ac:dyDescent="0.25">
      <c r="A563" s="153">
        <v>57</v>
      </c>
      <c r="B563" s="153">
        <v>53</v>
      </c>
      <c r="C563" s="153">
        <v>25</v>
      </c>
      <c r="D563" s="153">
        <v>51</v>
      </c>
      <c r="E563" s="41" t="s">
        <v>85</v>
      </c>
      <c r="F563" s="144">
        <v>-8.2576891868742397E-2</v>
      </c>
      <c r="G563" s="144">
        <v>0.62343153900898551</v>
      </c>
      <c r="H563" s="144">
        <v>0.24944261119285116</v>
      </c>
      <c r="I563" s="144" t="s">
        <v>126</v>
      </c>
      <c r="J563" s="144">
        <v>-0.12310725831756664</v>
      </c>
      <c r="K563" s="144" t="s">
        <v>126</v>
      </c>
      <c r="L563" s="145">
        <v>-8.2089145092110516E-2</v>
      </c>
      <c r="O563" s="41" t="s">
        <v>85</v>
      </c>
      <c r="P563" s="144" t="s">
        <v>126</v>
      </c>
      <c r="Q563" s="100">
        <v>0.69923271188492042</v>
      </c>
      <c r="R563" s="99">
        <v>0.8218591264438353</v>
      </c>
      <c r="S563" s="100" t="s">
        <v>126</v>
      </c>
      <c r="T563" s="101">
        <v>0.73991339495990638</v>
      </c>
      <c r="W563" s="41" t="s">
        <v>85</v>
      </c>
      <c r="X563" s="99" t="s">
        <v>126</v>
      </c>
      <c r="Y563" s="100" t="s">
        <v>126</v>
      </c>
      <c r="Z563" s="99">
        <v>0.80205368103549723</v>
      </c>
      <c r="AA563" s="100">
        <v>0.14674143970426323</v>
      </c>
      <c r="AB563" s="101">
        <v>0.78156398804555427</v>
      </c>
    </row>
    <row r="564" spans="1:28" x14ac:dyDescent="0.2">
      <c r="A564" s="114">
        <v>19</v>
      </c>
      <c r="B564" s="114">
        <v>49</v>
      </c>
      <c r="C564" s="114">
        <v>26</v>
      </c>
      <c r="D564" s="114">
        <v>19</v>
      </c>
      <c r="E564" s="34" t="s">
        <v>28</v>
      </c>
      <c r="F564" s="102">
        <v>-6.017384748336374E-2</v>
      </c>
      <c r="G564" s="102">
        <v>0.22001773552553039</v>
      </c>
      <c r="H564" s="102">
        <v>0.16700000000000004</v>
      </c>
      <c r="I564" s="102" t="s">
        <v>126</v>
      </c>
      <c r="J564" s="102">
        <v>-0.59401562583401024</v>
      </c>
      <c r="K564" s="102" t="s">
        <v>126</v>
      </c>
      <c r="L564" s="103">
        <v>-0.13127675155213236</v>
      </c>
      <c r="O564" s="34" t="s">
        <v>28</v>
      </c>
      <c r="P564" s="142" t="s">
        <v>126</v>
      </c>
      <c r="Q564" s="93">
        <v>-1</v>
      </c>
      <c r="R564" s="92">
        <v>-0.64272731042260856</v>
      </c>
      <c r="S564" s="93" t="s">
        <v>126</v>
      </c>
      <c r="T564" s="94">
        <v>-0.64564995630693001</v>
      </c>
      <c r="W564" s="34" t="s">
        <v>28</v>
      </c>
      <c r="X564" s="92" t="s">
        <v>126</v>
      </c>
      <c r="Y564" s="93" t="s">
        <v>126</v>
      </c>
      <c r="Z564" s="92">
        <v>1.7208868028798681</v>
      </c>
      <c r="AA564" s="93">
        <v>-1</v>
      </c>
      <c r="AB564" s="94">
        <v>1.7187295619956191</v>
      </c>
    </row>
    <row r="565" spans="1:28" x14ac:dyDescent="0.2">
      <c r="A565" s="114">
        <v>24</v>
      </c>
      <c r="B565" s="114">
        <v>50</v>
      </c>
      <c r="C565" s="114">
        <v>27</v>
      </c>
      <c r="D565" s="114">
        <v>24</v>
      </c>
      <c r="E565" s="34" t="s">
        <v>29</v>
      </c>
      <c r="F565" s="102">
        <v>0.25783069442615192</v>
      </c>
      <c r="G565" s="102">
        <v>-0.35336134752016934</v>
      </c>
      <c r="H565" s="102">
        <v>1.2656090071647901</v>
      </c>
      <c r="I565" s="102" t="s">
        <v>126</v>
      </c>
      <c r="J565" s="102">
        <v>-0.37225479237716863</v>
      </c>
      <c r="K565" s="102" t="s">
        <v>126</v>
      </c>
      <c r="L565" s="103">
        <v>1.1926039826047008E-2</v>
      </c>
      <c r="O565" s="34" t="s">
        <v>29</v>
      </c>
      <c r="P565" s="142" t="s">
        <v>126</v>
      </c>
      <c r="Q565" s="89">
        <v>-0.86140876034991853</v>
      </c>
      <c r="R565" s="92">
        <v>-0.3673146094700559</v>
      </c>
      <c r="S565" s="93" t="s">
        <v>126</v>
      </c>
      <c r="T565" s="94">
        <v>-0.80497655695347892</v>
      </c>
      <c r="W565" s="34" t="s">
        <v>29</v>
      </c>
      <c r="X565" s="92" t="s">
        <v>126</v>
      </c>
      <c r="Y565" s="89" t="s">
        <v>126</v>
      </c>
      <c r="Z565" s="92">
        <v>-0.35553293246893447</v>
      </c>
      <c r="AA565" s="93">
        <v>-0.33480800545409661</v>
      </c>
      <c r="AB565" s="94">
        <v>-0.35552598447755845</v>
      </c>
    </row>
    <row r="566" spans="1:28" x14ac:dyDescent="0.2">
      <c r="A566" s="114">
        <v>26</v>
      </c>
      <c r="B566" s="114">
        <v>51</v>
      </c>
      <c r="C566" s="114">
        <v>28</v>
      </c>
      <c r="D566" s="114">
        <v>26</v>
      </c>
      <c r="E566" s="34" t="s">
        <v>30</v>
      </c>
      <c r="F566" s="102">
        <v>-0.33697146730322636</v>
      </c>
      <c r="G566" s="102">
        <v>1.8343535971647507E-2</v>
      </c>
      <c r="H566" s="102">
        <v>-0.26544990362618892</v>
      </c>
      <c r="I566" s="102" t="s">
        <v>126</v>
      </c>
      <c r="J566" s="102">
        <v>-0.82816208005803504</v>
      </c>
      <c r="K566" s="102" t="s">
        <v>126</v>
      </c>
      <c r="L566" s="103">
        <v>-0.39073957058052156</v>
      </c>
      <c r="O566" s="34" t="s">
        <v>30</v>
      </c>
      <c r="P566" s="142" t="s">
        <v>126</v>
      </c>
      <c r="Q566" s="93">
        <v>0.54751532621509202</v>
      </c>
      <c r="R566" s="92">
        <v>5.5341804121589684</v>
      </c>
      <c r="S566" s="93" t="s">
        <v>126</v>
      </c>
      <c r="T566" s="94">
        <v>1.2871975823285822</v>
      </c>
      <c r="W566" s="34" t="s">
        <v>30</v>
      </c>
      <c r="X566" s="92" t="s">
        <v>126</v>
      </c>
      <c r="Y566" s="93" t="s">
        <v>126</v>
      </c>
      <c r="Z566" s="92">
        <v>0.20584293625541905</v>
      </c>
      <c r="AA566" s="93">
        <v>0.14906517913589301</v>
      </c>
      <c r="AB566" s="94">
        <v>0.19958833401756149</v>
      </c>
    </row>
    <row r="567" spans="1:28" x14ac:dyDescent="0.2">
      <c r="A567" s="114">
        <v>43</v>
      </c>
      <c r="B567" s="114">
        <v>52</v>
      </c>
      <c r="C567" s="114">
        <v>29</v>
      </c>
      <c r="D567" s="114">
        <v>43</v>
      </c>
      <c r="E567" s="34" t="s">
        <v>31</v>
      </c>
      <c r="F567" s="102">
        <v>-6.6400476086251325E-2</v>
      </c>
      <c r="G567" s="102">
        <v>1.2433662051040471</v>
      </c>
      <c r="H567" s="102">
        <v>0.1888840540626997</v>
      </c>
      <c r="I567" s="102" t="s">
        <v>126</v>
      </c>
      <c r="J567" s="102">
        <v>0.53202987913133004</v>
      </c>
      <c r="K567" s="102" t="s">
        <v>126</v>
      </c>
      <c r="L567" s="103">
        <v>0.3028249137605723</v>
      </c>
      <c r="O567" s="34" t="s">
        <v>31</v>
      </c>
      <c r="P567" s="142" t="s">
        <v>126</v>
      </c>
      <c r="Q567" s="93">
        <v>2.0937231658304571</v>
      </c>
      <c r="R567" s="92">
        <v>2.5869912013137766</v>
      </c>
      <c r="S567" s="93" t="s">
        <v>126</v>
      </c>
      <c r="T567" s="94">
        <v>2.2176248577063449</v>
      </c>
      <c r="W567" s="34" t="s">
        <v>31</v>
      </c>
      <c r="X567" s="92" t="s">
        <v>126</v>
      </c>
      <c r="Y567" s="93" t="s">
        <v>126</v>
      </c>
      <c r="Z567" s="92">
        <v>1.178614866356289</v>
      </c>
      <c r="AA567" s="93">
        <v>0.22171420056835944</v>
      </c>
      <c r="AB567" s="94">
        <v>0.91622171383441064</v>
      </c>
    </row>
    <row r="568" spans="1:28" ht="12" x14ac:dyDescent="0.25">
      <c r="A568" s="114">
        <v>65</v>
      </c>
      <c r="B568" s="114">
        <v>65</v>
      </c>
      <c r="C568" s="114">
        <v>30</v>
      </c>
      <c r="D568" s="114">
        <v>65</v>
      </c>
      <c r="E568" s="31"/>
      <c r="F568" s="110" t="s">
        <v>126</v>
      </c>
      <c r="G568" s="110" t="s">
        <v>126</v>
      </c>
      <c r="H568" s="110" t="s">
        <v>126</v>
      </c>
      <c r="I568" s="110" t="s">
        <v>126</v>
      </c>
      <c r="J568" s="110" t="s">
        <v>126</v>
      </c>
      <c r="K568" s="110" t="s">
        <v>126</v>
      </c>
      <c r="L568" s="149" t="s">
        <v>126</v>
      </c>
      <c r="O568" s="31"/>
      <c r="P568" s="105" t="s">
        <v>126</v>
      </c>
      <c r="Q568" s="95" t="s">
        <v>126</v>
      </c>
      <c r="R568" s="97" t="s">
        <v>126</v>
      </c>
      <c r="S568" s="95" t="s">
        <v>126</v>
      </c>
      <c r="T568" s="98" t="s">
        <v>126</v>
      </c>
      <c r="W568" s="31"/>
      <c r="X568" s="97" t="s">
        <v>126</v>
      </c>
      <c r="Y568" s="95" t="s">
        <v>126</v>
      </c>
      <c r="Z568" s="97" t="s">
        <v>126</v>
      </c>
      <c r="AA568" s="95" t="s">
        <v>126</v>
      </c>
      <c r="AB568" s="98" t="s">
        <v>126</v>
      </c>
    </row>
    <row r="569" spans="1:28" s="61" customFormat="1" ht="12" x14ac:dyDescent="0.25">
      <c r="A569" s="153">
        <v>46</v>
      </c>
      <c r="B569" s="153">
        <v>7</v>
      </c>
      <c r="C569" s="153">
        <v>31</v>
      </c>
      <c r="D569" s="153">
        <v>52</v>
      </c>
      <c r="E569" s="41" t="s">
        <v>84</v>
      </c>
      <c r="F569" s="144">
        <v>7.6111138292682234E-2</v>
      </c>
      <c r="G569" s="144">
        <v>0.36634408167697119</v>
      </c>
      <c r="H569" s="144">
        <v>-0.10438272927838899</v>
      </c>
      <c r="I569" s="144">
        <v>4.952288035758734E-2</v>
      </c>
      <c r="J569" s="144">
        <v>-0.23212918504647262</v>
      </c>
      <c r="K569" s="144">
        <v>1.263462833129477</v>
      </c>
      <c r="L569" s="145">
        <v>4.5178796817330502E-2</v>
      </c>
      <c r="O569" s="41" t="s">
        <v>84</v>
      </c>
      <c r="P569" s="144">
        <v>0.13998619531124468</v>
      </c>
      <c r="Q569" s="100">
        <v>1.0846881175142968</v>
      </c>
      <c r="R569" s="99">
        <v>0.24909165579788395</v>
      </c>
      <c r="S569" s="100">
        <v>1.6679878095078413</v>
      </c>
      <c r="T569" s="101">
        <v>0.31545203285165835</v>
      </c>
      <c r="W569" s="41" t="s">
        <v>84</v>
      </c>
      <c r="X569" s="99" t="s">
        <v>126</v>
      </c>
      <c r="Y569" s="100">
        <v>1.0049907336502732</v>
      </c>
      <c r="Z569" s="99">
        <v>2.6919787627565084E-2</v>
      </c>
      <c r="AA569" s="100">
        <v>0.51158625691761239</v>
      </c>
      <c r="AB569" s="101">
        <v>0.12294126658983351</v>
      </c>
    </row>
    <row r="570" spans="1:28" x14ac:dyDescent="0.2">
      <c r="A570" s="114">
        <v>13</v>
      </c>
      <c r="B570" s="114">
        <v>1</v>
      </c>
      <c r="C570" s="114">
        <v>32</v>
      </c>
      <c r="D570" s="114">
        <v>13</v>
      </c>
      <c r="E570" s="34" t="s">
        <v>32</v>
      </c>
      <c r="F570" s="102">
        <v>-0.17094722519440608</v>
      </c>
      <c r="G570" s="102">
        <v>0.55261137951088068</v>
      </c>
      <c r="H570" s="102">
        <v>0.81813752587203847</v>
      </c>
      <c r="I570" s="102">
        <v>4.9598055894196191E-2</v>
      </c>
      <c r="J570" s="102">
        <v>-0.32364312910607473</v>
      </c>
      <c r="K570" s="102">
        <v>0.99978300292494504</v>
      </c>
      <c r="L570" s="103">
        <v>-0.14058687318516494</v>
      </c>
      <c r="O570" s="34" t="s">
        <v>32</v>
      </c>
      <c r="P570" s="102">
        <v>-0.49265100575620402</v>
      </c>
      <c r="Q570" s="89">
        <v>0.62645786933330294</v>
      </c>
      <c r="R570" s="104">
        <v>0.20162854464717594</v>
      </c>
      <c r="S570" s="93">
        <v>-0.63770921533359304</v>
      </c>
      <c r="T570" s="94">
        <v>0.12330500415136103</v>
      </c>
      <c r="W570" s="34" t="s">
        <v>32</v>
      </c>
      <c r="X570" s="104" t="s">
        <v>126</v>
      </c>
      <c r="Y570" s="89" t="s">
        <v>126</v>
      </c>
      <c r="Z570" s="104">
        <v>0.1074704917555982</v>
      </c>
      <c r="AA570" s="93">
        <v>-0.18563671613854538</v>
      </c>
      <c r="AB570" s="94">
        <v>2.700017780164865E-2</v>
      </c>
    </row>
    <row r="571" spans="1:28" x14ac:dyDescent="0.2">
      <c r="A571" s="114">
        <v>15</v>
      </c>
      <c r="B571" s="114">
        <v>2</v>
      </c>
      <c r="C571" s="114">
        <v>33</v>
      </c>
      <c r="D571" s="114">
        <v>15</v>
      </c>
      <c r="E571" s="34" t="s">
        <v>33</v>
      </c>
      <c r="F571" s="102">
        <v>-0.22011700819010649</v>
      </c>
      <c r="G571" s="102">
        <v>0.4526408433631941</v>
      </c>
      <c r="H571" s="102">
        <v>-0.63536669897213993</v>
      </c>
      <c r="I571" s="102">
        <v>-0.11334630869609919</v>
      </c>
      <c r="J571" s="102">
        <v>-0.39310786685663068</v>
      </c>
      <c r="K571" s="102">
        <v>1.1689957874067738</v>
      </c>
      <c r="L571" s="103">
        <v>-0.18409745130602084</v>
      </c>
      <c r="O571" s="34" t="s">
        <v>33</v>
      </c>
      <c r="P571" s="102">
        <v>0.2461932113600489</v>
      </c>
      <c r="Q571" s="89">
        <v>1.5721480829423848</v>
      </c>
      <c r="R571" s="92">
        <v>-0.21664629180636619</v>
      </c>
      <c r="S571" s="93">
        <v>0.36182233979514655</v>
      </c>
      <c r="T571" s="109">
        <v>0.25261189689358865</v>
      </c>
      <c r="W571" s="34" t="s">
        <v>33</v>
      </c>
      <c r="X571" s="104" t="s">
        <v>126</v>
      </c>
      <c r="Y571" s="89" t="s">
        <v>126</v>
      </c>
      <c r="Z571" s="92">
        <v>-5.5468880210520544E-2</v>
      </c>
      <c r="AA571" s="93">
        <v>0.79208517560613245</v>
      </c>
      <c r="AB571" s="109">
        <v>3.36695500176587E-2</v>
      </c>
    </row>
    <row r="572" spans="1:28" x14ac:dyDescent="0.2">
      <c r="A572" s="114">
        <v>27</v>
      </c>
      <c r="B572" s="114">
        <v>3</v>
      </c>
      <c r="C572" s="114">
        <v>34</v>
      </c>
      <c r="D572" s="114">
        <v>27</v>
      </c>
      <c r="E572" s="34" t="s">
        <v>34</v>
      </c>
      <c r="F572" s="102">
        <v>-0.22633766234312114</v>
      </c>
      <c r="G572" s="102">
        <v>0.14018727612605497</v>
      </c>
      <c r="H572" s="102">
        <v>2.1616059529124261</v>
      </c>
      <c r="I572" s="102" t="s">
        <v>126</v>
      </c>
      <c r="J572" s="102">
        <v>-0.13737396339350549</v>
      </c>
      <c r="K572" s="102" t="s">
        <v>126</v>
      </c>
      <c r="L572" s="103">
        <v>7.1110269631522227E-2</v>
      </c>
      <c r="O572" s="34" t="s">
        <v>34</v>
      </c>
      <c r="P572" s="142" t="s">
        <v>126</v>
      </c>
      <c r="Q572" s="89">
        <v>0.34391528773514879</v>
      </c>
      <c r="R572" s="92">
        <v>1.7374525624927273</v>
      </c>
      <c r="S572" s="93" t="s">
        <v>126</v>
      </c>
      <c r="T572" s="94">
        <v>0.59105427201945604</v>
      </c>
      <c r="W572" s="34" t="s">
        <v>34</v>
      </c>
      <c r="X572" s="92" t="s">
        <v>126</v>
      </c>
      <c r="Y572" s="89">
        <v>-0.94605016774415929</v>
      </c>
      <c r="Z572" s="92">
        <v>-0.27434437498877629</v>
      </c>
      <c r="AA572" s="93">
        <v>2.4854145022338971</v>
      </c>
      <c r="AB572" s="94">
        <v>-0.34050040160810502</v>
      </c>
    </row>
    <row r="573" spans="1:28" x14ac:dyDescent="0.2">
      <c r="A573" s="114">
        <v>31</v>
      </c>
      <c r="B573" s="114">
        <v>4</v>
      </c>
      <c r="C573" s="114">
        <v>35</v>
      </c>
      <c r="D573" s="114">
        <v>31</v>
      </c>
      <c r="E573" s="34" t="s">
        <v>35</v>
      </c>
      <c r="F573" s="102">
        <v>1.0099941899913434</v>
      </c>
      <c r="G573" s="102">
        <v>0.28704292195914172</v>
      </c>
      <c r="H573" s="102">
        <v>0.44578342361274914</v>
      </c>
      <c r="I573" s="102" t="s">
        <v>126</v>
      </c>
      <c r="J573" s="102">
        <v>9.3898745577603471E-2</v>
      </c>
      <c r="K573" s="102">
        <v>0.48311392685424792</v>
      </c>
      <c r="L573" s="103">
        <v>0.34186428081163189</v>
      </c>
      <c r="O573" s="34" t="s">
        <v>35</v>
      </c>
      <c r="P573" s="102">
        <v>-6.9046174227171075E-2</v>
      </c>
      <c r="Q573" s="89">
        <v>1.4684524991199934</v>
      </c>
      <c r="R573" s="104">
        <v>2.6468435371015717</v>
      </c>
      <c r="S573" s="93">
        <v>157.24406990115585</v>
      </c>
      <c r="T573" s="94">
        <v>0.20129733231331959</v>
      </c>
      <c r="W573" s="34" t="s">
        <v>35</v>
      </c>
      <c r="X573" s="104" t="s">
        <v>126</v>
      </c>
      <c r="Y573" s="89" t="s">
        <v>126</v>
      </c>
      <c r="Z573" s="104">
        <v>0.35055344501834251</v>
      </c>
      <c r="AA573" s="93">
        <v>0.77604185048741869</v>
      </c>
      <c r="AB573" s="94">
        <v>0.35792341963497054</v>
      </c>
    </row>
    <row r="574" spans="1:28" x14ac:dyDescent="0.2">
      <c r="A574" s="114">
        <v>32</v>
      </c>
      <c r="B574" s="114">
        <v>5</v>
      </c>
      <c r="C574" s="114">
        <v>36</v>
      </c>
      <c r="D574" s="114">
        <v>32</v>
      </c>
      <c r="E574" s="34" t="s">
        <v>36</v>
      </c>
      <c r="F574" s="102">
        <v>2.6815317321090952</v>
      </c>
      <c r="G574" s="102">
        <v>0.47513136118528987</v>
      </c>
      <c r="H574" s="102">
        <v>-0.25622159409406997</v>
      </c>
      <c r="I574" s="102" t="s">
        <v>126</v>
      </c>
      <c r="J574" s="102">
        <v>9.3913099108733356E-2</v>
      </c>
      <c r="K574" s="102">
        <v>4.3127234602128937</v>
      </c>
      <c r="L574" s="103">
        <v>0.58322599168510614</v>
      </c>
      <c r="O574" s="34" t="s">
        <v>36</v>
      </c>
      <c r="P574" s="102">
        <v>0.40418153648536381</v>
      </c>
      <c r="Q574" s="89">
        <v>1.7109462856831068</v>
      </c>
      <c r="R574" s="104">
        <v>0.25588520020683725</v>
      </c>
      <c r="S574" s="93">
        <v>6.1017274857431723</v>
      </c>
      <c r="T574" s="109">
        <v>0.6460406175556157</v>
      </c>
      <c r="W574" s="34" t="s">
        <v>36</v>
      </c>
      <c r="X574" s="104" t="s">
        <v>126</v>
      </c>
      <c r="Y574" s="89" t="s">
        <v>126</v>
      </c>
      <c r="Z574" s="104">
        <v>0.85201706814786182</v>
      </c>
      <c r="AA574" s="93">
        <v>3.6506893245760814</v>
      </c>
      <c r="AB574" s="109">
        <v>1.9531383333318968</v>
      </c>
    </row>
    <row r="575" spans="1:28" x14ac:dyDescent="0.2">
      <c r="A575" s="114">
        <v>40</v>
      </c>
      <c r="B575" s="114">
        <v>6</v>
      </c>
      <c r="C575" s="114">
        <v>37</v>
      </c>
      <c r="D575" s="114">
        <v>40</v>
      </c>
      <c r="E575" s="34" t="s">
        <v>37</v>
      </c>
      <c r="F575" s="102">
        <v>0.45814765705973914</v>
      </c>
      <c r="G575" s="102">
        <v>0.22499930245207866</v>
      </c>
      <c r="H575" s="102">
        <v>0.53451928559368778</v>
      </c>
      <c r="I575" s="102" t="s">
        <v>126</v>
      </c>
      <c r="J575" s="102">
        <v>-0.28535849329357854</v>
      </c>
      <c r="K575" s="102">
        <v>0.72247409400710216</v>
      </c>
      <c r="L575" s="103">
        <v>9.6840497454784291E-2</v>
      </c>
      <c r="O575" s="34" t="s">
        <v>37</v>
      </c>
      <c r="P575" s="142">
        <v>0.11055254544447268</v>
      </c>
      <c r="Q575" s="89">
        <v>0.19224500055166494</v>
      </c>
      <c r="R575" s="92">
        <v>0.36872409541484563</v>
      </c>
      <c r="S575" s="93" t="s">
        <v>126</v>
      </c>
      <c r="T575" s="94">
        <v>0.19472191288711072</v>
      </c>
      <c r="W575" s="34" t="s">
        <v>37</v>
      </c>
      <c r="X575" s="92" t="s">
        <v>126</v>
      </c>
      <c r="Y575" s="89" t="s">
        <v>126</v>
      </c>
      <c r="Z575" s="92">
        <v>-0.12596833262579232</v>
      </c>
      <c r="AA575" s="93">
        <v>-0.3524207642259517</v>
      </c>
      <c r="AB575" s="94">
        <v>-0.13113666260796986</v>
      </c>
    </row>
    <row r="576" spans="1:28" ht="12" x14ac:dyDescent="0.25">
      <c r="A576" s="114">
        <v>66</v>
      </c>
      <c r="B576" s="114">
        <v>66</v>
      </c>
      <c r="C576" s="114">
        <v>38</v>
      </c>
      <c r="D576" s="114">
        <v>66</v>
      </c>
      <c r="E576" s="38"/>
      <c r="F576" s="105" t="s">
        <v>126</v>
      </c>
      <c r="G576" s="105" t="s">
        <v>126</v>
      </c>
      <c r="H576" s="105" t="s">
        <v>126</v>
      </c>
      <c r="I576" s="105" t="s">
        <v>126</v>
      </c>
      <c r="J576" s="105" t="s">
        <v>126</v>
      </c>
      <c r="K576" s="105" t="s">
        <v>126</v>
      </c>
      <c r="L576" s="148" t="s">
        <v>126</v>
      </c>
      <c r="O576" s="38"/>
      <c r="P576" s="110" t="s">
        <v>126</v>
      </c>
      <c r="Q576" s="107" t="s">
        <v>126</v>
      </c>
      <c r="R576" s="106" t="s">
        <v>126</v>
      </c>
      <c r="S576" s="107" t="s">
        <v>126</v>
      </c>
      <c r="T576" s="108" t="s">
        <v>126</v>
      </c>
      <c r="W576" s="38"/>
      <c r="X576" s="106" t="s">
        <v>126</v>
      </c>
      <c r="Y576" s="107" t="s">
        <v>126</v>
      </c>
      <c r="Z576" s="106" t="s">
        <v>126</v>
      </c>
      <c r="AA576" s="107" t="s">
        <v>126</v>
      </c>
      <c r="AB576" s="108" t="s">
        <v>126</v>
      </c>
    </row>
    <row r="577" spans="1:28" s="61" customFormat="1" ht="12" x14ac:dyDescent="0.25">
      <c r="A577" s="153">
        <v>53</v>
      </c>
      <c r="B577" s="153">
        <v>35</v>
      </c>
      <c r="C577" s="153">
        <v>39</v>
      </c>
      <c r="D577" s="153">
        <v>53</v>
      </c>
      <c r="E577" s="41" t="s">
        <v>83</v>
      </c>
      <c r="F577" s="144">
        <v>-0.10766587231719893</v>
      </c>
      <c r="G577" s="144">
        <v>-4.2610030871138349E-2</v>
      </c>
      <c r="H577" s="144">
        <v>0.55469500454347664</v>
      </c>
      <c r="I577" s="144" t="s">
        <v>126</v>
      </c>
      <c r="J577" s="144">
        <v>-0.24229882751125364</v>
      </c>
      <c r="K577" s="144">
        <v>-0.41392888023613839</v>
      </c>
      <c r="L577" s="145">
        <v>-0.13136794429232512</v>
      </c>
      <c r="O577" s="41" t="s">
        <v>83</v>
      </c>
      <c r="P577" s="144">
        <v>-0.24938441183304527</v>
      </c>
      <c r="Q577" s="100">
        <v>0.50910315646982984</v>
      </c>
      <c r="R577" s="99">
        <v>-0.27589879029092168</v>
      </c>
      <c r="S577" s="100">
        <v>0.38224916858233415</v>
      </c>
      <c r="T577" s="101">
        <v>-4.0349788513511564E-2</v>
      </c>
      <c r="W577" s="41" t="s">
        <v>83</v>
      </c>
      <c r="X577" s="99">
        <v>-1</v>
      </c>
      <c r="Y577" s="100">
        <v>2.4669012806661708</v>
      </c>
      <c r="Z577" s="99">
        <v>-9.9971897313296476E-2</v>
      </c>
      <c r="AA577" s="100">
        <v>-0.48776993044392591</v>
      </c>
      <c r="AB577" s="101">
        <v>-5.6680503695910933E-2</v>
      </c>
    </row>
    <row r="578" spans="1:28" x14ac:dyDescent="0.2">
      <c r="A578" s="114">
        <v>8</v>
      </c>
      <c r="B578" s="114">
        <v>30</v>
      </c>
      <c r="C578" s="114">
        <v>40</v>
      </c>
      <c r="D578" s="114">
        <v>8</v>
      </c>
      <c r="E578" s="34" t="s">
        <v>38</v>
      </c>
      <c r="F578" s="102">
        <v>-0.15502382098498924</v>
      </c>
      <c r="G578" s="102">
        <v>-0.46033092159118483</v>
      </c>
      <c r="H578" s="102">
        <v>0.61308166733822222</v>
      </c>
      <c r="I578" s="102" t="s">
        <v>126</v>
      </c>
      <c r="J578" s="102">
        <v>-9.0115661023394522E-2</v>
      </c>
      <c r="K578" s="102">
        <v>-0.40362282707944253</v>
      </c>
      <c r="L578" s="103">
        <v>-0.12552408961088757</v>
      </c>
      <c r="O578" s="34" t="s">
        <v>38</v>
      </c>
      <c r="P578" s="142" t="s">
        <v>126</v>
      </c>
      <c r="Q578" s="89">
        <v>0.47450731809475299</v>
      </c>
      <c r="R578" s="92">
        <v>-0.21187182446356612</v>
      </c>
      <c r="S578" s="93">
        <v>-0.55900983122342751</v>
      </c>
      <c r="T578" s="94">
        <v>0.34276433949423257</v>
      </c>
      <c r="W578" s="34" t="s">
        <v>38</v>
      </c>
      <c r="X578" s="92" t="s">
        <v>126</v>
      </c>
      <c r="Y578" s="89" t="s">
        <v>126</v>
      </c>
      <c r="Z578" s="92">
        <v>0.85017882096142183</v>
      </c>
      <c r="AA578" s="93">
        <v>-0.76944058956526984</v>
      </c>
      <c r="AB578" s="94">
        <v>0.74657182524728771</v>
      </c>
    </row>
    <row r="579" spans="1:28" x14ac:dyDescent="0.2">
      <c r="A579" s="114">
        <v>9</v>
      </c>
      <c r="B579" s="114">
        <v>31</v>
      </c>
      <c r="C579" s="114">
        <v>41</v>
      </c>
      <c r="D579" s="114">
        <v>9</v>
      </c>
      <c r="E579" s="34" t="s">
        <v>39</v>
      </c>
      <c r="F579" s="102">
        <v>9.4150078621102473E-4</v>
      </c>
      <c r="G579" s="102">
        <v>-0.14876749036356085</v>
      </c>
      <c r="H579" s="102">
        <v>9.4965638909491501E-2</v>
      </c>
      <c r="I579" s="102" t="s">
        <v>126</v>
      </c>
      <c r="J579" s="102">
        <v>-8.1723413552833302E-3</v>
      </c>
      <c r="K579" s="102">
        <v>-0.18682308746783238</v>
      </c>
      <c r="L579" s="103">
        <v>-7.473171528096223E-2</v>
      </c>
      <c r="O579" s="34" t="s">
        <v>39</v>
      </c>
      <c r="P579" s="102">
        <v>0.62462970770802029</v>
      </c>
      <c r="Q579" s="89">
        <v>2.3940195428765425</v>
      </c>
      <c r="R579" s="104">
        <v>-0.48774108251034021</v>
      </c>
      <c r="S579" s="89">
        <v>-0.72284566640498782</v>
      </c>
      <c r="T579" s="109">
        <v>-0.34377136006454567</v>
      </c>
      <c r="W579" s="34" t="s">
        <v>39</v>
      </c>
      <c r="X579" s="104" t="s">
        <v>126</v>
      </c>
      <c r="Y579" s="89">
        <v>3.4508157612071724</v>
      </c>
      <c r="Z579" s="104">
        <v>-7.5745510677890038E-2</v>
      </c>
      <c r="AA579" s="89">
        <v>0.2875815034198792</v>
      </c>
      <c r="AB579" s="109">
        <v>0.13753857013714588</v>
      </c>
    </row>
    <row r="580" spans="1:28" x14ac:dyDescent="0.2">
      <c r="A580" s="114">
        <v>28</v>
      </c>
      <c r="B580" s="114">
        <v>32</v>
      </c>
      <c r="C580" s="114">
        <v>42</v>
      </c>
      <c r="D580" s="114">
        <v>28</v>
      </c>
      <c r="E580" s="34" t="s">
        <v>40</v>
      </c>
      <c r="F580" s="102">
        <v>-2.7489676776922933E-2</v>
      </c>
      <c r="G580" s="102">
        <v>0.12485073668133739</v>
      </c>
      <c r="H580" s="102">
        <v>0.90912823907038254</v>
      </c>
      <c r="I580" s="102" t="s">
        <v>126</v>
      </c>
      <c r="J580" s="102">
        <v>-0.5220590026194798</v>
      </c>
      <c r="K580" s="102">
        <v>-0.82612993221595676</v>
      </c>
      <c r="L580" s="103">
        <v>-0.20056062987987877</v>
      </c>
      <c r="O580" s="34" t="s">
        <v>40</v>
      </c>
      <c r="P580" s="102">
        <v>-0.39131024144935511</v>
      </c>
      <c r="Q580" s="89">
        <v>0.3541072531180891</v>
      </c>
      <c r="R580" s="104">
        <v>-0.2233098082523588</v>
      </c>
      <c r="S580" s="89">
        <v>0.66501207980628751</v>
      </c>
      <c r="T580" s="109">
        <v>-0.22492488959642698</v>
      </c>
      <c r="W580" s="34" t="s">
        <v>40</v>
      </c>
      <c r="X580" s="104">
        <v>-1</v>
      </c>
      <c r="Y580" s="89" t="s">
        <v>126</v>
      </c>
      <c r="Z580" s="104">
        <v>-0.72911977444628961</v>
      </c>
      <c r="AA580" s="89">
        <v>-0.65845934878270351</v>
      </c>
      <c r="AB580" s="109">
        <v>-0.72767144746476853</v>
      </c>
    </row>
    <row r="581" spans="1:28" x14ac:dyDescent="0.2">
      <c r="A581" s="114">
        <v>34</v>
      </c>
      <c r="B581" s="114">
        <v>33</v>
      </c>
      <c r="C581" s="114">
        <v>43</v>
      </c>
      <c r="D581" s="114">
        <v>34</v>
      </c>
      <c r="E581" s="34" t="s">
        <v>41</v>
      </c>
      <c r="F581" s="102">
        <v>-0.19781074091387618</v>
      </c>
      <c r="G581" s="102">
        <v>0.91560058408509981</v>
      </c>
      <c r="H581" s="102">
        <v>0.58844093857097679</v>
      </c>
      <c r="I581" s="102" t="s">
        <v>126</v>
      </c>
      <c r="J581" s="102">
        <v>-4.7998140575563064E-2</v>
      </c>
      <c r="K581" s="102" t="s">
        <v>126</v>
      </c>
      <c r="L581" s="103">
        <v>7.3608162515099718E-3</v>
      </c>
      <c r="O581" s="34" t="s">
        <v>41</v>
      </c>
      <c r="P581" s="142" t="s">
        <v>126</v>
      </c>
      <c r="Q581" s="89">
        <v>0.58249175611552739</v>
      </c>
      <c r="R581" s="92">
        <v>2.3266394732399709</v>
      </c>
      <c r="S581" s="93">
        <v>0.60366315263636094</v>
      </c>
      <c r="T581" s="109">
        <v>1.7998540165993706</v>
      </c>
      <c r="W581" s="34" t="s">
        <v>41</v>
      </c>
      <c r="X581" s="92" t="s">
        <v>126</v>
      </c>
      <c r="Y581" s="89" t="s">
        <v>126</v>
      </c>
      <c r="Z581" s="92">
        <v>-0.10175954442908375</v>
      </c>
      <c r="AA581" s="93">
        <v>-0.60786907471470841</v>
      </c>
      <c r="AB581" s="109">
        <v>-0.14197832934475196</v>
      </c>
    </row>
    <row r="582" spans="1:28" x14ac:dyDescent="0.2">
      <c r="A582" s="114">
        <v>35</v>
      </c>
      <c r="B582" s="114">
        <v>34</v>
      </c>
      <c r="C582" s="114">
        <v>44</v>
      </c>
      <c r="D582" s="114">
        <v>35</v>
      </c>
      <c r="E582" s="34" t="s">
        <v>42</v>
      </c>
      <c r="F582" s="102">
        <v>-0.34600001042761175</v>
      </c>
      <c r="G582" s="102">
        <v>2.4515297133826719E-2</v>
      </c>
      <c r="H582" s="102">
        <v>-8.7898365917316035E-3</v>
      </c>
      <c r="I582" s="102" t="s">
        <v>126</v>
      </c>
      <c r="J582" s="102">
        <v>-0.24009811587289431</v>
      </c>
      <c r="K582" s="102">
        <v>9.1676599621670629E-2</v>
      </c>
      <c r="L582" s="103">
        <v>-4.8052809761485626E-2</v>
      </c>
      <c r="O582" s="34" t="s">
        <v>42</v>
      </c>
      <c r="P582" s="142">
        <v>0.38533686195006389</v>
      </c>
      <c r="Q582" s="89">
        <v>0.31443335880698564</v>
      </c>
      <c r="R582" s="92">
        <v>-0.18705466143059057</v>
      </c>
      <c r="S582" s="89">
        <v>0.44115197686412966</v>
      </c>
      <c r="T582" s="109">
        <v>0.13447954375147542</v>
      </c>
      <c r="W582" s="34" t="s">
        <v>42</v>
      </c>
      <c r="X582" s="92" t="s">
        <v>126</v>
      </c>
      <c r="Y582" s="89">
        <v>-0.52529958049684244</v>
      </c>
      <c r="Z582" s="92">
        <v>-0.63542476539329307</v>
      </c>
      <c r="AA582" s="89">
        <v>1.1888469074110342E-2</v>
      </c>
      <c r="AB582" s="109">
        <v>-0.54038549043103368</v>
      </c>
    </row>
    <row r="583" spans="1:28" ht="12" x14ac:dyDescent="0.25">
      <c r="A583" s="114">
        <v>67</v>
      </c>
      <c r="B583" s="114">
        <v>67</v>
      </c>
      <c r="C583" s="114">
        <v>45</v>
      </c>
      <c r="D583" s="114">
        <v>67</v>
      </c>
      <c r="E583" s="31"/>
      <c r="F583" s="110" t="s">
        <v>126</v>
      </c>
      <c r="G583" s="110" t="s">
        <v>126</v>
      </c>
      <c r="H583" s="110" t="s">
        <v>126</v>
      </c>
      <c r="I583" s="110" t="s">
        <v>126</v>
      </c>
      <c r="J583" s="110" t="s">
        <v>126</v>
      </c>
      <c r="K583" s="110" t="s">
        <v>126</v>
      </c>
      <c r="L583" s="149" t="s">
        <v>126</v>
      </c>
      <c r="O583" s="31"/>
      <c r="P583" s="105" t="s">
        <v>126</v>
      </c>
      <c r="Q583" s="95" t="s">
        <v>126</v>
      </c>
      <c r="R583" s="97" t="s">
        <v>126</v>
      </c>
      <c r="S583" s="95" t="s">
        <v>126</v>
      </c>
      <c r="T583" s="98" t="s">
        <v>126</v>
      </c>
      <c r="W583" s="31"/>
      <c r="X583" s="97" t="s">
        <v>126</v>
      </c>
      <c r="Y583" s="95" t="s">
        <v>126</v>
      </c>
      <c r="Z583" s="97" t="s">
        <v>126</v>
      </c>
      <c r="AA583" s="95" t="s">
        <v>126</v>
      </c>
      <c r="AB583" s="98" t="s">
        <v>126</v>
      </c>
    </row>
    <row r="584" spans="1:28" s="61" customFormat="1" ht="12" x14ac:dyDescent="0.25">
      <c r="A584" s="153">
        <v>49</v>
      </c>
      <c r="B584" s="153">
        <v>16</v>
      </c>
      <c r="C584" s="153">
        <v>46</v>
      </c>
      <c r="D584" s="153">
        <v>54</v>
      </c>
      <c r="E584" s="41" t="s">
        <v>82</v>
      </c>
      <c r="F584" s="144">
        <v>4.7780401084154267E-2</v>
      </c>
      <c r="G584" s="144">
        <v>-0.10323819642842136</v>
      </c>
      <c r="H584" s="144">
        <v>0.1149821748171711</v>
      </c>
      <c r="I584" s="144" t="s">
        <v>126</v>
      </c>
      <c r="J584" s="144">
        <v>9.8973595578424334E-3</v>
      </c>
      <c r="K584" s="144">
        <v>6.025213131311169E-2</v>
      </c>
      <c r="L584" s="145">
        <v>-1.0383520528870038E-2</v>
      </c>
      <c r="O584" s="41" t="s">
        <v>82</v>
      </c>
      <c r="P584" s="144">
        <v>0.91883806068830642</v>
      </c>
      <c r="Q584" s="100">
        <v>0.46419922723643348</v>
      </c>
      <c r="R584" s="99">
        <v>5.2655274621131509E-2</v>
      </c>
      <c r="S584" s="100">
        <v>3.669707729786909</v>
      </c>
      <c r="T584" s="101">
        <v>0.61623981295994734</v>
      </c>
      <c r="W584" s="41" t="s">
        <v>82</v>
      </c>
      <c r="X584" s="99" t="s">
        <v>126</v>
      </c>
      <c r="Y584" s="100" t="s">
        <v>126</v>
      </c>
      <c r="Z584" s="99">
        <v>-0.10893648884613416</v>
      </c>
      <c r="AA584" s="100">
        <v>0.84294334566403495</v>
      </c>
      <c r="AB584" s="101">
        <v>0.2450555418161291</v>
      </c>
    </row>
    <row r="585" spans="1:28" x14ac:dyDescent="0.2">
      <c r="A585" s="114">
        <v>4</v>
      </c>
      <c r="B585" s="114">
        <v>13</v>
      </c>
      <c r="C585" s="114">
        <v>47</v>
      </c>
      <c r="D585" s="114">
        <v>4</v>
      </c>
      <c r="E585" s="34" t="s">
        <v>43</v>
      </c>
      <c r="F585" s="102">
        <v>0.53190908161941031</v>
      </c>
      <c r="G585" s="102">
        <v>0.19339507453939819</v>
      </c>
      <c r="H585" s="102">
        <v>4.1433308066568308E-2</v>
      </c>
      <c r="I585" s="102" t="s">
        <v>126</v>
      </c>
      <c r="J585" s="102">
        <v>0.3187511219508794</v>
      </c>
      <c r="K585" s="102">
        <v>1.3773680652221265</v>
      </c>
      <c r="L585" s="103">
        <v>0.30926737698618534</v>
      </c>
      <c r="O585" s="34" t="s">
        <v>43</v>
      </c>
      <c r="P585" s="102">
        <v>29.859750958457415</v>
      </c>
      <c r="Q585" s="89">
        <v>0.58877352581321674</v>
      </c>
      <c r="R585" s="92">
        <v>0.98187984958383545</v>
      </c>
      <c r="S585" s="89">
        <v>14.072296367487962</v>
      </c>
      <c r="T585" s="109">
        <v>1.7316664709730736</v>
      </c>
      <c r="W585" s="34" t="s">
        <v>43</v>
      </c>
      <c r="X585" s="104" t="s">
        <v>126</v>
      </c>
      <c r="Y585" s="89" t="s">
        <v>126</v>
      </c>
      <c r="Z585" s="92">
        <v>0.4323004500183083</v>
      </c>
      <c r="AA585" s="89">
        <v>1.2941954884373672</v>
      </c>
      <c r="AB585" s="109">
        <v>1.2425881787314048</v>
      </c>
    </row>
    <row r="586" spans="1:28" x14ac:dyDescent="0.2">
      <c r="A586" s="114">
        <v>14</v>
      </c>
      <c r="B586" s="114">
        <v>14</v>
      </c>
      <c r="C586" s="114">
        <v>48</v>
      </c>
      <c r="D586" s="114">
        <v>14</v>
      </c>
      <c r="E586" s="34" t="s">
        <v>44</v>
      </c>
      <c r="F586" s="102">
        <v>-0.51029519558537628</v>
      </c>
      <c r="G586" s="102">
        <v>4.0175926146610363E-2</v>
      </c>
      <c r="H586" s="102">
        <v>0.20452324496976715</v>
      </c>
      <c r="I586" s="102" t="s">
        <v>126</v>
      </c>
      <c r="J586" s="102">
        <v>-0.21383756563066136</v>
      </c>
      <c r="K586" s="102">
        <v>-0.11530610833667221</v>
      </c>
      <c r="L586" s="103">
        <v>-0.13542164340443286</v>
      </c>
      <c r="O586" s="34" t="s">
        <v>44</v>
      </c>
      <c r="P586" s="102">
        <v>5.929323837378444</v>
      </c>
      <c r="Q586" s="89">
        <v>0.13987577651154082</v>
      </c>
      <c r="R586" s="104">
        <v>-0.21991714622133485</v>
      </c>
      <c r="S586" s="89">
        <v>0.51877899596890309</v>
      </c>
      <c r="T586" s="109">
        <v>0.2473458998430349</v>
      </c>
      <c r="W586" s="34" t="s">
        <v>44</v>
      </c>
      <c r="X586" s="104" t="s">
        <v>126</v>
      </c>
      <c r="Y586" s="89" t="s">
        <v>126</v>
      </c>
      <c r="Z586" s="104">
        <v>-0.27985527136335175</v>
      </c>
      <c r="AA586" s="89">
        <v>-0.22522726074716004</v>
      </c>
      <c r="AB586" s="109">
        <v>-6.9604291629455806E-2</v>
      </c>
    </row>
    <row r="587" spans="1:28" x14ac:dyDescent="0.2">
      <c r="A587" s="114">
        <v>36</v>
      </c>
      <c r="B587" s="114">
        <v>15</v>
      </c>
      <c r="C587" s="114">
        <v>49</v>
      </c>
      <c r="D587" s="114">
        <v>36</v>
      </c>
      <c r="E587" s="34" t="s">
        <v>45</v>
      </c>
      <c r="F587" s="102">
        <v>-0.40400274438299766</v>
      </c>
      <c r="G587" s="102">
        <v>-0.38037642722747023</v>
      </c>
      <c r="H587" s="102">
        <v>0.37634600249126149</v>
      </c>
      <c r="I587" s="102" t="s">
        <v>126</v>
      </c>
      <c r="J587" s="102">
        <v>0.59786777825115456</v>
      </c>
      <c r="K587" s="102">
        <v>-0.63359420549970236</v>
      </c>
      <c r="L587" s="103">
        <v>-0.29477810032146867</v>
      </c>
      <c r="O587" s="34" t="s">
        <v>45</v>
      </c>
      <c r="P587" s="102">
        <v>-0.34049518269558421</v>
      </c>
      <c r="Q587" s="89">
        <v>0.52751071463082067</v>
      </c>
      <c r="R587" s="92">
        <v>-0.34945203328185759</v>
      </c>
      <c r="S587" s="89">
        <v>2.478423540300517</v>
      </c>
      <c r="T587" s="109">
        <v>5.1396185401534789E-2</v>
      </c>
      <c r="W587" s="34" t="s">
        <v>45</v>
      </c>
      <c r="X587" s="104" t="s">
        <v>126</v>
      </c>
      <c r="Y587" s="89" t="s">
        <v>126</v>
      </c>
      <c r="Z587" s="92">
        <v>-0.35643565973990166</v>
      </c>
      <c r="AA587" s="89">
        <v>1.3715979651116657</v>
      </c>
      <c r="AB587" s="109">
        <v>-0.27120511257190305</v>
      </c>
    </row>
    <row r="588" spans="1:28" ht="12" x14ac:dyDescent="0.25">
      <c r="A588" s="114">
        <v>68</v>
      </c>
      <c r="B588" s="114">
        <v>68</v>
      </c>
      <c r="C588" s="114">
        <v>50</v>
      </c>
      <c r="D588" s="114">
        <v>68</v>
      </c>
      <c r="E588" s="38"/>
      <c r="F588" s="105" t="s">
        <v>126</v>
      </c>
      <c r="G588" s="105" t="s">
        <v>126</v>
      </c>
      <c r="H588" s="105" t="s">
        <v>126</v>
      </c>
      <c r="I588" s="105" t="s">
        <v>126</v>
      </c>
      <c r="J588" s="105" t="s">
        <v>126</v>
      </c>
      <c r="K588" s="105" t="s">
        <v>126</v>
      </c>
      <c r="L588" s="148" t="s">
        <v>126</v>
      </c>
      <c r="O588" s="38"/>
      <c r="P588" s="110" t="s">
        <v>126</v>
      </c>
      <c r="Q588" s="107" t="s">
        <v>126</v>
      </c>
      <c r="R588" s="106" t="s">
        <v>126</v>
      </c>
      <c r="S588" s="107" t="s">
        <v>126</v>
      </c>
      <c r="T588" s="108" t="s">
        <v>126</v>
      </c>
      <c r="W588" s="38"/>
      <c r="X588" s="106" t="s">
        <v>126</v>
      </c>
      <c r="Y588" s="107" t="s">
        <v>126</v>
      </c>
      <c r="Z588" s="106" t="s">
        <v>126</v>
      </c>
      <c r="AA588" s="107" t="s">
        <v>126</v>
      </c>
      <c r="AB588" s="108" t="s">
        <v>126</v>
      </c>
    </row>
    <row r="589" spans="1:28" s="61" customFormat="1" ht="12" x14ac:dyDescent="0.25">
      <c r="A589" s="153">
        <v>55</v>
      </c>
      <c r="B589" s="153">
        <v>44</v>
      </c>
      <c r="C589" s="153">
        <v>51</v>
      </c>
      <c r="D589" s="153">
        <v>55</v>
      </c>
      <c r="E589" s="41" t="s">
        <v>81</v>
      </c>
      <c r="F589" s="144">
        <v>-0.41655719819980952</v>
      </c>
      <c r="G589" s="144">
        <v>2.0622018683466585</v>
      </c>
      <c r="H589" s="144">
        <v>0.10141285028897595</v>
      </c>
      <c r="I589" s="144">
        <v>0.25398785297604642</v>
      </c>
      <c r="J589" s="144">
        <v>0.22042389361412651</v>
      </c>
      <c r="K589" s="144">
        <v>1.1425413767702652</v>
      </c>
      <c r="L589" s="145">
        <v>5.7330706571678602E-2</v>
      </c>
      <c r="O589" s="41" t="s">
        <v>81</v>
      </c>
      <c r="P589" s="144" t="s">
        <v>126</v>
      </c>
      <c r="Q589" s="100">
        <v>0.27971292982939122</v>
      </c>
      <c r="R589" s="99">
        <v>1.2922486691299806</v>
      </c>
      <c r="S589" s="100" t="s">
        <v>126</v>
      </c>
      <c r="T589" s="101">
        <v>0.34738200806870889</v>
      </c>
      <c r="W589" s="41" t="s">
        <v>81</v>
      </c>
      <c r="X589" s="99" t="s">
        <v>126</v>
      </c>
      <c r="Y589" s="100">
        <v>12.483248799908841</v>
      </c>
      <c r="Z589" s="99">
        <v>6.0277736241629576E-2</v>
      </c>
      <c r="AA589" s="100">
        <v>-0.18103032760573134</v>
      </c>
      <c r="AB589" s="101">
        <v>0.23250903753056695</v>
      </c>
    </row>
    <row r="590" spans="1:28" x14ac:dyDescent="0.2">
      <c r="A590" s="114">
        <v>20</v>
      </c>
      <c r="B590" s="114">
        <v>40</v>
      </c>
      <c r="C590" s="114">
        <v>52</v>
      </c>
      <c r="D590" s="114">
        <v>20</v>
      </c>
      <c r="E590" s="34" t="s">
        <v>46</v>
      </c>
      <c r="F590" s="102">
        <v>2.8506170751658955E-2</v>
      </c>
      <c r="G590" s="102">
        <v>1.532323524449331</v>
      </c>
      <c r="H590" s="102">
        <v>0.69976999315307009</v>
      </c>
      <c r="I590" s="102" t="s">
        <v>126</v>
      </c>
      <c r="J590" s="102">
        <v>-1.0204515293151584E-2</v>
      </c>
      <c r="K590" s="102">
        <v>4.1767155146908346</v>
      </c>
      <c r="L590" s="103">
        <v>8.6861717858471632E-2</v>
      </c>
      <c r="O590" s="34" t="s">
        <v>46</v>
      </c>
      <c r="P590" s="142" t="s">
        <v>126</v>
      </c>
      <c r="Q590" s="93">
        <v>0.31258872528206161</v>
      </c>
      <c r="R590" s="92">
        <v>1.5545374395760967</v>
      </c>
      <c r="S590" s="93" t="s">
        <v>126</v>
      </c>
      <c r="T590" s="94">
        <v>0.44729800664386832</v>
      </c>
      <c r="W590" s="34" t="s">
        <v>46</v>
      </c>
      <c r="X590" s="92" t="s">
        <v>126</v>
      </c>
      <c r="Y590" s="93" t="s">
        <v>126</v>
      </c>
      <c r="Z590" s="92">
        <v>0.431895731770229</v>
      </c>
      <c r="AA590" s="93">
        <v>-0.37938568428591624</v>
      </c>
      <c r="AB590" s="94">
        <v>0.39256761541652785</v>
      </c>
    </row>
    <row r="591" spans="1:28" x14ac:dyDescent="0.2">
      <c r="A591" s="114">
        <v>29</v>
      </c>
      <c r="B591" s="114">
        <v>41</v>
      </c>
      <c r="C591" s="114">
        <v>53</v>
      </c>
      <c r="D591" s="114">
        <v>29</v>
      </c>
      <c r="E591" s="34" t="s">
        <v>47</v>
      </c>
      <c r="F591" s="102">
        <v>-0.4996177876371739</v>
      </c>
      <c r="G591" s="102">
        <v>1.3116154778248954</v>
      </c>
      <c r="H591" s="102">
        <v>-0.21055593160001973</v>
      </c>
      <c r="I591" s="102" t="s">
        <v>126</v>
      </c>
      <c r="J591" s="102">
        <v>0.47838596205523465</v>
      </c>
      <c r="K591" s="102">
        <v>0.467176546100873</v>
      </c>
      <c r="L591" s="103">
        <v>1.9940385042760189E-2</v>
      </c>
      <c r="O591" s="34" t="s">
        <v>47</v>
      </c>
      <c r="P591" s="142" t="s">
        <v>126</v>
      </c>
      <c r="Q591" s="89">
        <v>-5.0706224109893783E-2</v>
      </c>
      <c r="R591" s="92">
        <v>1.8061636949333604</v>
      </c>
      <c r="S591" s="93" t="s">
        <v>126</v>
      </c>
      <c r="T591" s="94">
        <v>2.668663872967203E-2</v>
      </c>
      <c r="W591" s="34" t="s">
        <v>47</v>
      </c>
      <c r="X591" s="92" t="s">
        <v>126</v>
      </c>
      <c r="Y591" s="89">
        <v>12.363458107899659</v>
      </c>
      <c r="Z591" s="92">
        <v>8.0457102649627688E-2</v>
      </c>
      <c r="AA591" s="93">
        <v>-0.57951988925217246</v>
      </c>
      <c r="AB591" s="94">
        <v>0.39159832136074302</v>
      </c>
    </row>
    <row r="592" spans="1:28" x14ac:dyDescent="0.2">
      <c r="A592" s="114">
        <v>39</v>
      </c>
      <c r="B592" s="114">
        <v>42</v>
      </c>
      <c r="C592" s="114">
        <v>54</v>
      </c>
      <c r="D592" s="114">
        <v>39</v>
      </c>
      <c r="E592" s="34" t="s">
        <v>48</v>
      </c>
      <c r="F592" s="102">
        <v>-0.48202246157473727</v>
      </c>
      <c r="G592" s="102">
        <v>7.8071227991403056</v>
      </c>
      <c r="H592" s="102">
        <v>0.22149586378329622</v>
      </c>
      <c r="I592" s="102">
        <v>-0.14994877449289445</v>
      </c>
      <c r="J592" s="102">
        <v>0.71078881246323466</v>
      </c>
      <c r="K592" s="102" t="s">
        <v>126</v>
      </c>
      <c r="L592" s="103">
        <v>-0.18747474284747123</v>
      </c>
      <c r="O592" s="34" t="s">
        <v>48</v>
      </c>
      <c r="P592" s="142" t="s">
        <v>126</v>
      </c>
      <c r="Q592" s="89">
        <v>0.70611132565035994</v>
      </c>
      <c r="R592" s="92">
        <v>-0.8011842571879082</v>
      </c>
      <c r="S592" s="93" t="s">
        <v>126</v>
      </c>
      <c r="T592" s="94">
        <v>0.54479244560161177</v>
      </c>
      <c r="W592" s="34" t="s">
        <v>48</v>
      </c>
      <c r="X592" s="92" t="s">
        <v>126</v>
      </c>
      <c r="Y592" s="89" t="s">
        <v>126</v>
      </c>
      <c r="Z592" s="92">
        <v>-0.19538054155497453</v>
      </c>
      <c r="AA592" s="93">
        <v>-0.34276711002134486</v>
      </c>
      <c r="AB592" s="94">
        <v>-0.22211146254650904</v>
      </c>
    </row>
    <row r="593" spans="1:28" x14ac:dyDescent="0.2">
      <c r="A593" s="114">
        <v>45</v>
      </c>
      <c r="B593" s="114">
        <v>43</v>
      </c>
      <c r="C593" s="114">
        <v>55</v>
      </c>
      <c r="D593" s="114">
        <v>45</v>
      </c>
      <c r="E593" s="34" t="s">
        <v>49</v>
      </c>
      <c r="F593" s="102">
        <v>3.9735722672341822E-2</v>
      </c>
      <c r="G593" s="102">
        <v>2.5806133416359183</v>
      </c>
      <c r="H593" s="102">
        <v>0.2146237346730111</v>
      </c>
      <c r="I593" s="102" t="s">
        <v>126</v>
      </c>
      <c r="J593" s="102">
        <v>7.5991492375751868E-2</v>
      </c>
      <c r="K593" s="102">
        <v>0.94040616315695802</v>
      </c>
      <c r="L593" s="103">
        <v>0.40649864289750925</v>
      </c>
      <c r="O593" s="34" t="s">
        <v>49</v>
      </c>
      <c r="P593" s="142" t="s">
        <v>126</v>
      </c>
      <c r="Q593" s="89">
        <v>1.0770439242048893</v>
      </c>
      <c r="R593" s="104">
        <v>1.7865385131871303</v>
      </c>
      <c r="S593" s="93" t="s">
        <v>126</v>
      </c>
      <c r="T593" s="94">
        <v>1.1204878114383541</v>
      </c>
      <c r="W593" s="34" t="s">
        <v>49</v>
      </c>
      <c r="X593" s="92" t="s">
        <v>126</v>
      </c>
      <c r="Y593" s="89" t="s">
        <v>126</v>
      </c>
      <c r="Z593" s="104">
        <v>-0.32672627946958333</v>
      </c>
      <c r="AA593" s="93">
        <v>2.0477535010413401</v>
      </c>
      <c r="AB593" s="94">
        <v>-0.25544904704575089</v>
      </c>
    </row>
    <row r="594" spans="1:28" ht="12" x14ac:dyDescent="0.25">
      <c r="A594" s="114">
        <v>69</v>
      </c>
      <c r="B594" s="114">
        <v>69</v>
      </c>
      <c r="C594" s="114">
        <v>56</v>
      </c>
      <c r="D594" s="114">
        <v>69</v>
      </c>
      <c r="E594" s="31"/>
      <c r="F594" s="110" t="s">
        <v>126</v>
      </c>
      <c r="G594" s="110" t="s">
        <v>126</v>
      </c>
      <c r="H594" s="110" t="s">
        <v>126</v>
      </c>
      <c r="I594" s="110" t="s">
        <v>126</v>
      </c>
      <c r="J594" s="110" t="s">
        <v>126</v>
      </c>
      <c r="K594" s="110" t="s">
        <v>126</v>
      </c>
      <c r="L594" s="149" t="s">
        <v>126</v>
      </c>
      <c r="O594" s="31"/>
      <c r="P594" s="105" t="s">
        <v>126</v>
      </c>
      <c r="Q594" s="95" t="s">
        <v>126</v>
      </c>
      <c r="R594" s="97" t="s">
        <v>126</v>
      </c>
      <c r="S594" s="95" t="s">
        <v>126</v>
      </c>
      <c r="T594" s="98" t="s">
        <v>126</v>
      </c>
      <c r="W594" s="31"/>
      <c r="X594" s="97" t="s">
        <v>126</v>
      </c>
      <c r="Y594" s="95" t="s">
        <v>126</v>
      </c>
      <c r="Z594" s="97" t="s">
        <v>126</v>
      </c>
      <c r="AA594" s="95" t="s">
        <v>126</v>
      </c>
      <c r="AB594" s="98" t="s">
        <v>126</v>
      </c>
    </row>
    <row r="595" spans="1:28" s="61" customFormat="1" ht="12" x14ac:dyDescent="0.25">
      <c r="A595" s="153">
        <v>58</v>
      </c>
      <c r="B595" s="153">
        <v>58</v>
      </c>
      <c r="C595" s="153">
        <v>57</v>
      </c>
      <c r="D595" s="153">
        <v>56</v>
      </c>
      <c r="E595" s="41" t="s">
        <v>80</v>
      </c>
      <c r="F595" s="144">
        <v>-0.23820783436837845</v>
      </c>
      <c r="G595" s="144">
        <v>0.17350914419115115</v>
      </c>
      <c r="H595" s="144">
        <v>0.32215157841304376</v>
      </c>
      <c r="I595" s="144" t="s">
        <v>126</v>
      </c>
      <c r="J595" s="144">
        <v>0.10138331248584653</v>
      </c>
      <c r="K595" s="144">
        <v>5.2171193755318424E-2</v>
      </c>
      <c r="L595" s="145">
        <v>9.3083392625401551E-2</v>
      </c>
      <c r="O595" s="41" t="s">
        <v>80</v>
      </c>
      <c r="P595" s="144">
        <v>-0.24948433826166327</v>
      </c>
      <c r="Q595" s="100">
        <v>0.19424612891845694</v>
      </c>
      <c r="R595" s="99">
        <v>5.3193377282668708E-2</v>
      </c>
      <c r="S595" s="100">
        <v>0.5764988863945204</v>
      </c>
      <c r="T595" s="101">
        <v>-0.11947853662484054</v>
      </c>
      <c r="W595" s="41" t="s">
        <v>80</v>
      </c>
      <c r="X595" s="99">
        <v>0.42635743590367059</v>
      </c>
      <c r="Y595" s="100">
        <v>3.5068230768111182</v>
      </c>
      <c r="Z595" s="99">
        <v>-0.35244096903294087</v>
      </c>
      <c r="AA595" s="100">
        <v>0.90406436660142009</v>
      </c>
      <c r="AB595" s="101">
        <v>7.484999095961431E-2</v>
      </c>
    </row>
    <row r="596" spans="1:28" x14ac:dyDescent="0.2">
      <c r="A596" s="114">
        <v>3</v>
      </c>
      <c r="B596" s="114">
        <v>54</v>
      </c>
      <c r="C596" s="114">
        <v>58</v>
      </c>
      <c r="D596" s="114">
        <v>3</v>
      </c>
      <c r="E596" s="34" t="s">
        <v>50</v>
      </c>
      <c r="F596" s="102">
        <v>2.1351315704264358</v>
      </c>
      <c r="G596" s="102">
        <v>0.11114454519401473</v>
      </c>
      <c r="H596" s="102">
        <v>0.15960281847868729</v>
      </c>
      <c r="I596" s="102" t="s">
        <v>126</v>
      </c>
      <c r="J596" s="102">
        <v>-0.33487713302812083</v>
      </c>
      <c r="K596" s="102">
        <v>0.19190583895792468</v>
      </c>
      <c r="L596" s="103">
        <v>7.485836562444681E-2</v>
      </c>
      <c r="O596" s="34" t="s">
        <v>50</v>
      </c>
      <c r="P596" s="102">
        <v>-0.68245267798940368</v>
      </c>
      <c r="Q596" s="89">
        <v>0.7881758705292623</v>
      </c>
      <c r="R596" s="92">
        <v>-0.89095027206658073</v>
      </c>
      <c r="S596" s="93">
        <v>3.0192720932970429E-2</v>
      </c>
      <c r="T596" s="109">
        <v>-0.46123112709257419</v>
      </c>
      <c r="W596" s="34" t="s">
        <v>50</v>
      </c>
      <c r="X596" s="104">
        <v>3.1133404105792657</v>
      </c>
      <c r="Y596" s="89">
        <v>19.356583151658139</v>
      </c>
      <c r="Z596" s="92">
        <v>3.6779155343408476E-2</v>
      </c>
      <c r="AA596" s="93">
        <v>3.9513167243659515</v>
      </c>
      <c r="AB596" s="109">
        <v>0.40114142521487661</v>
      </c>
    </row>
    <row r="597" spans="1:28" x14ac:dyDescent="0.2">
      <c r="A597" s="114">
        <v>21</v>
      </c>
      <c r="B597" s="114">
        <v>55</v>
      </c>
      <c r="C597" s="114">
        <v>59</v>
      </c>
      <c r="D597" s="114">
        <v>21</v>
      </c>
      <c r="E597" s="34" t="s">
        <v>51</v>
      </c>
      <c r="F597" s="102">
        <v>-0.61460548730843723</v>
      </c>
      <c r="G597" s="102">
        <v>0.48566731666127971</v>
      </c>
      <c r="H597" s="102">
        <v>0.50339108395270582</v>
      </c>
      <c r="I597" s="102" t="s">
        <v>126</v>
      </c>
      <c r="J597" s="102">
        <v>0.63742486355549555</v>
      </c>
      <c r="K597" s="102">
        <v>-0.1511131153565084</v>
      </c>
      <c r="L597" s="103">
        <v>0.22375311355982497</v>
      </c>
      <c r="O597" s="34" t="s">
        <v>51</v>
      </c>
      <c r="P597" s="142">
        <v>-1.711543452816422E-2</v>
      </c>
      <c r="Q597" s="89">
        <v>-7.6532322450064472E-2</v>
      </c>
      <c r="R597" s="92">
        <v>1.7044118553440342</v>
      </c>
      <c r="S597" s="89">
        <v>17.849701011345587</v>
      </c>
      <c r="T597" s="109">
        <v>0.2132471991153162</v>
      </c>
      <c r="W597" s="34" t="s">
        <v>51</v>
      </c>
      <c r="X597" s="92">
        <v>0.31439328520135446</v>
      </c>
      <c r="Y597" s="89">
        <v>3.2628405294988214</v>
      </c>
      <c r="Z597" s="92">
        <v>-0.50350498488548623</v>
      </c>
      <c r="AA597" s="89">
        <v>1.3735274889711557</v>
      </c>
      <c r="AB597" s="109">
        <v>-0.23065110592624238</v>
      </c>
    </row>
    <row r="598" spans="1:28" x14ac:dyDescent="0.2">
      <c r="A598" s="114">
        <v>33</v>
      </c>
      <c r="B598" s="114">
        <v>56</v>
      </c>
      <c r="C598" s="114">
        <v>60</v>
      </c>
      <c r="D598" s="114">
        <v>33</v>
      </c>
      <c r="E598" s="34" t="s">
        <v>52</v>
      </c>
      <c r="F598" s="102">
        <v>-0.13793984341122267</v>
      </c>
      <c r="G598" s="102">
        <v>-3.3204106888996776E-2</v>
      </c>
      <c r="H598" s="102">
        <v>0.25688487232515778</v>
      </c>
      <c r="I598" s="102" t="s">
        <v>126</v>
      </c>
      <c r="J598" s="102">
        <v>-0.19805633164552505</v>
      </c>
      <c r="K598" s="102">
        <v>3.0987002721927448E-2</v>
      </c>
      <c r="L598" s="103">
        <v>-4.7993140913893284E-2</v>
      </c>
      <c r="O598" s="34" t="s">
        <v>52</v>
      </c>
      <c r="P598" s="102">
        <v>-0.11868680039124235</v>
      </c>
      <c r="Q598" s="89">
        <v>2.3085306893354973E-2</v>
      </c>
      <c r="R598" s="104">
        <v>0.57714651667045636</v>
      </c>
      <c r="S598" s="89">
        <v>0.24287187783696251</v>
      </c>
      <c r="T598" s="109">
        <v>-6.594236230862538E-2</v>
      </c>
      <c r="W598" s="34" t="s">
        <v>52</v>
      </c>
      <c r="X598" s="104">
        <v>52.305999714574334</v>
      </c>
      <c r="Y598" s="89">
        <v>0.5664835113398583</v>
      </c>
      <c r="Z598" s="104">
        <v>-0.58533470907156382</v>
      </c>
      <c r="AA598" s="89">
        <v>-0.27261643098421751</v>
      </c>
      <c r="AB598" s="109">
        <v>-0.45732656836454588</v>
      </c>
    </row>
    <row r="599" spans="1:28" x14ac:dyDescent="0.2">
      <c r="A599" s="114">
        <v>41</v>
      </c>
      <c r="B599" s="114">
        <v>57</v>
      </c>
      <c r="C599" s="114">
        <v>61</v>
      </c>
      <c r="D599" s="114">
        <v>41</v>
      </c>
      <c r="E599" s="34" t="s">
        <v>53</v>
      </c>
      <c r="F599" s="102">
        <v>5.9566068056878141E-2</v>
      </c>
      <c r="G599" s="102">
        <v>-7.47245807244864E-2</v>
      </c>
      <c r="H599" s="102">
        <v>0.25159880401100287</v>
      </c>
      <c r="I599" s="102" t="s">
        <v>126</v>
      </c>
      <c r="J599" s="102">
        <v>0.2097417339187273</v>
      </c>
      <c r="K599" s="102">
        <v>3.4671652795208132</v>
      </c>
      <c r="L599" s="103">
        <v>0.10291396899217431</v>
      </c>
      <c r="O599" s="34" t="s">
        <v>53</v>
      </c>
      <c r="P599" s="142" t="s">
        <v>126</v>
      </c>
      <c r="Q599" s="89">
        <v>1.2632107325351565</v>
      </c>
      <c r="R599" s="92">
        <v>-1</v>
      </c>
      <c r="S599" s="89">
        <v>0.76296390496203492</v>
      </c>
      <c r="T599" s="109">
        <v>0.91358227817791526</v>
      </c>
      <c r="W599" s="34" t="s">
        <v>53</v>
      </c>
      <c r="X599" s="92">
        <v>0.39802101072764873</v>
      </c>
      <c r="Y599" s="89">
        <v>7.9455701113996486</v>
      </c>
      <c r="Z599" s="92">
        <v>0.73860729431151984</v>
      </c>
      <c r="AA599" s="89">
        <v>4.6993502656497466</v>
      </c>
      <c r="AB599" s="109">
        <v>0.46196441830100099</v>
      </c>
    </row>
    <row r="600" spans="1:28" ht="12" x14ac:dyDescent="0.25">
      <c r="A600" s="114">
        <v>70</v>
      </c>
      <c r="B600" s="114">
        <v>70</v>
      </c>
      <c r="C600" s="114">
        <v>62</v>
      </c>
      <c r="D600" s="114">
        <v>70</v>
      </c>
      <c r="E600" s="38"/>
      <c r="F600" s="105" t="s">
        <v>126</v>
      </c>
      <c r="G600" s="105" t="s">
        <v>126</v>
      </c>
      <c r="H600" s="105" t="s">
        <v>126</v>
      </c>
      <c r="I600" s="105" t="s">
        <v>126</v>
      </c>
      <c r="J600" s="105" t="s">
        <v>126</v>
      </c>
      <c r="K600" s="105" t="s">
        <v>126</v>
      </c>
      <c r="L600" s="148" t="s">
        <v>126</v>
      </c>
      <c r="O600" s="38"/>
      <c r="P600" s="110" t="s">
        <v>126</v>
      </c>
      <c r="Q600" s="107" t="s">
        <v>126</v>
      </c>
      <c r="R600" s="106" t="s">
        <v>126</v>
      </c>
      <c r="S600" s="107" t="s">
        <v>126</v>
      </c>
      <c r="T600" s="108" t="s">
        <v>126</v>
      </c>
      <c r="W600" s="38"/>
      <c r="X600" s="106" t="s">
        <v>126</v>
      </c>
      <c r="Y600" s="107" t="s">
        <v>126</v>
      </c>
      <c r="Z600" s="106" t="s">
        <v>126</v>
      </c>
      <c r="AA600" s="107" t="s">
        <v>126</v>
      </c>
      <c r="AB600" s="108" t="s">
        <v>126</v>
      </c>
    </row>
    <row r="601" spans="1:28" s="61" customFormat="1" ht="12" x14ac:dyDescent="0.25">
      <c r="A601" s="153">
        <v>54</v>
      </c>
      <c r="B601" s="153">
        <v>39</v>
      </c>
      <c r="C601" s="153">
        <v>63</v>
      </c>
      <c r="D601" s="153">
        <v>57</v>
      </c>
      <c r="E601" s="41" t="s">
        <v>79</v>
      </c>
      <c r="F601" s="144">
        <v>0.14403980034863673</v>
      </c>
      <c r="G601" s="144">
        <v>0.17566432178462632</v>
      </c>
      <c r="H601" s="144">
        <v>0.12026088980536032</v>
      </c>
      <c r="I601" s="144" t="s">
        <v>126</v>
      </c>
      <c r="J601" s="144">
        <v>-0.29458755677954818</v>
      </c>
      <c r="K601" s="144">
        <v>-0.33580239815362323</v>
      </c>
      <c r="L601" s="145">
        <v>8.0977059716286215E-2</v>
      </c>
      <c r="O601" s="41" t="s">
        <v>79</v>
      </c>
      <c r="P601" s="144">
        <v>-0.10114316902356513</v>
      </c>
      <c r="Q601" s="100">
        <v>0.48237002558569553</v>
      </c>
      <c r="R601" s="99">
        <v>-0.16567657991072093</v>
      </c>
      <c r="S601" s="100">
        <v>0.7416396748175853</v>
      </c>
      <c r="T601" s="101">
        <v>-1.9004553798995127E-2</v>
      </c>
      <c r="W601" s="41" t="s">
        <v>79</v>
      </c>
      <c r="X601" s="99">
        <v>14.72028618233073</v>
      </c>
      <c r="Y601" s="100">
        <v>0.72511525566780466</v>
      </c>
      <c r="Z601" s="99">
        <v>-0.12659214653165241</v>
      </c>
      <c r="AA601" s="100">
        <v>1.3149349712563585</v>
      </c>
      <c r="AB601" s="101">
        <v>0.37264550562321963</v>
      </c>
    </row>
    <row r="602" spans="1:28" x14ac:dyDescent="0.2">
      <c r="A602" s="114">
        <v>10</v>
      </c>
      <c r="B602" s="114">
        <v>36</v>
      </c>
      <c r="C602" s="114">
        <v>64</v>
      </c>
      <c r="D602" s="114">
        <v>10</v>
      </c>
      <c r="E602" s="34" t="s">
        <v>54</v>
      </c>
      <c r="F602" s="102">
        <v>1.3675225705820395</v>
      </c>
      <c r="G602" s="102">
        <v>0.29458260090002586</v>
      </c>
      <c r="H602" s="102">
        <v>0.10925407016221822</v>
      </c>
      <c r="I602" s="102" t="s">
        <v>126</v>
      </c>
      <c r="J602" s="102">
        <v>-0.43936832982517648</v>
      </c>
      <c r="K602" s="102">
        <v>-0.43848505522270154</v>
      </c>
      <c r="L602" s="103">
        <v>0.11302077144296185</v>
      </c>
      <c r="O602" s="34" t="s">
        <v>54</v>
      </c>
      <c r="P602" s="102">
        <v>-0.22857466203996557</v>
      </c>
      <c r="Q602" s="89">
        <v>0.48455343096259762</v>
      </c>
      <c r="R602" s="104">
        <v>0.90451373025807946</v>
      </c>
      <c r="S602" s="93">
        <v>0.99684621678815777</v>
      </c>
      <c r="T602" s="109">
        <v>-4.663638998296793E-2</v>
      </c>
      <c r="W602" s="34" t="s">
        <v>54</v>
      </c>
      <c r="X602" s="104" t="s">
        <v>126</v>
      </c>
      <c r="Y602" s="89">
        <v>-0.23462494974674775</v>
      </c>
      <c r="Z602" s="104">
        <v>-0.15884545773611158</v>
      </c>
      <c r="AA602" s="93">
        <v>1.5971301414545622</v>
      </c>
      <c r="AB602" s="109">
        <v>-3.3845135459638742E-2</v>
      </c>
    </row>
    <row r="603" spans="1:28" x14ac:dyDescent="0.2">
      <c r="A603" s="114">
        <v>12</v>
      </c>
      <c r="B603" s="114">
        <v>37</v>
      </c>
      <c r="C603" s="114">
        <v>65</v>
      </c>
      <c r="D603" s="114">
        <v>12</v>
      </c>
      <c r="E603" s="34" t="s">
        <v>55</v>
      </c>
      <c r="F603" s="102">
        <v>-0.44246075331499757</v>
      </c>
      <c r="G603" s="102">
        <v>0.25843210675800488</v>
      </c>
      <c r="H603" s="102">
        <v>2.8180039771096732E-2</v>
      </c>
      <c r="I603" s="102" t="s">
        <v>126</v>
      </c>
      <c r="J603" s="102">
        <v>0.1024369584346303</v>
      </c>
      <c r="K603" s="102">
        <v>4.8269168392843698</v>
      </c>
      <c r="L603" s="103">
        <v>0.17854630747553357</v>
      </c>
      <c r="O603" s="34" t="s">
        <v>55</v>
      </c>
      <c r="P603" s="102">
        <v>-0.18470360664874141</v>
      </c>
      <c r="Q603" s="89">
        <v>1.261871565317604</v>
      </c>
      <c r="R603" s="92">
        <v>-0.50764856849690809</v>
      </c>
      <c r="S603" s="93">
        <v>6.248070686433449E-2</v>
      </c>
      <c r="T603" s="109">
        <v>-0.10357203515256019</v>
      </c>
      <c r="W603" s="34" t="s">
        <v>55</v>
      </c>
      <c r="X603" s="104">
        <v>13.854186343112778</v>
      </c>
      <c r="Y603" s="89">
        <v>0.79872335237964798</v>
      </c>
      <c r="Z603" s="92">
        <v>-0.18239846330170228</v>
      </c>
      <c r="AA603" s="93">
        <v>1.8692068304204823</v>
      </c>
      <c r="AB603" s="109">
        <v>0.79897165393389069</v>
      </c>
    </row>
    <row r="604" spans="1:28" x14ac:dyDescent="0.2">
      <c r="A604" s="114">
        <v>42</v>
      </c>
      <c r="B604" s="114">
        <v>38</v>
      </c>
      <c r="C604" s="114">
        <v>66</v>
      </c>
      <c r="D604" s="114">
        <v>42</v>
      </c>
      <c r="E604" s="34" t="s">
        <v>56</v>
      </c>
      <c r="F604" s="102">
        <v>-0.65173784384458311</v>
      </c>
      <c r="G604" s="102">
        <v>6.4625070727197809E-4</v>
      </c>
      <c r="H604" s="102">
        <v>0.59067662267397725</v>
      </c>
      <c r="I604" s="102" t="s">
        <v>126</v>
      </c>
      <c r="J604" s="102">
        <v>-0.32025588691044893</v>
      </c>
      <c r="K604" s="102">
        <v>-0.33988749821878173</v>
      </c>
      <c r="L604" s="103">
        <v>-5.1673762379577215E-2</v>
      </c>
      <c r="O604" s="34" t="s">
        <v>56</v>
      </c>
      <c r="P604" s="102">
        <v>0.11319216622491934</v>
      </c>
      <c r="Q604" s="89">
        <v>4.436934784029356E-2</v>
      </c>
      <c r="R604" s="104">
        <v>-0.60743834897003368</v>
      </c>
      <c r="S604" s="93">
        <v>2.2235079239594189</v>
      </c>
      <c r="T604" s="109">
        <v>8.2303733560064041E-2</v>
      </c>
      <c r="W604" s="34" t="s">
        <v>56</v>
      </c>
      <c r="X604" s="104" t="s">
        <v>126</v>
      </c>
      <c r="Y604" s="89">
        <v>-0.70110137122975247</v>
      </c>
      <c r="Z604" s="104">
        <v>-3.2897582967980399E-2</v>
      </c>
      <c r="AA604" s="93">
        <v>0.1579903305448711</v>
      </c>
      <c r="AB604" s="109">
        <v>-3.5298579361085602E-2</v>
      </c>
    </row>
    <row r="605" spans="1:28" ht="12" x14ac:dyDescent="0.25">
      <c r="A605" s="114">
        <v>71</v>
      </c>
      <c r="B605" s="114">
        <v>71</v>
      </c>
      <c r="C605" s="114">
        <v>67</v>
      </c>
      <c r="D605" s="114">
        <v>71</v>
      </c>
      <c r="E605" s="38"/>
      <c r="F605" s="105" t="s">
        <v>126</v>
      </c>
      <c r="G605" s="105" t="s">
        <v>126</v>
      </c>
      <c r="H605" s="105" t="s">
        <v>126</v>
      </c>
      <c r="I605" s="105" t="s">
        <v>126</v>
      </c>
      <c r="J605" s="105" t="s">
        <v>126</v>
      </c>
      <c r="K605" s="105" t="s">
        <v>126</v>
      </c>
      <c r="L605" s="148" t="s">
        <v>126</v>
      </c>
      <c r="O605" s="38"/>
      <c r="P605" s="105" t="s">
        <v>126</v>
      </c>
      <c r="Q605" s="95" t="s">
        <v>126</v>
      </c>
      <c r="R605" s="97" t="s">
        <v>126</v>
      </c>
      <c r="S605" s="95" t="s">
        <v>126</v>
      </c>
      <c r="T605" s="98" t="s">
        <v>126</v>
      </c>
      <c r="W605" s="38"/>
      <c r="X605" s="97" t="s">
        <v>126</v>
      </c>
      <c r="Y605" s="95" t="s">
        <v>126</v>
      </c>
      <c r="Z605" s="97" t="s">
        <v>126</v>
      </c>
      <c r="AA605" s="95" t="s">
        <v>126</v>
      </c>
      <c r="AB605" s="98" t="s">
        <v>126</v>
      </c>
    </row>
    <row r="606" spans="1:28" s="61" customFormat="1" ht="12" x14ac:dyDescent="0.25">
      <c r="A606" s="153">
        <v>47</v>
      </c>
      <c r="B606" s="153">
        <v>10</v>
      </c>
      <c r="C606" s="153">
        <v>68</v>
      </c>
      <c r="D606" s="153">
        <v>58</v>
      </c>
      <c r="E606" s="41" t="s">
        <v>78</v>
      </c>
      <c r="F606" s="144">
        <v>0.63591186144383016</v>
      </c>
      <c r="G606" s="144">
        <v>0.13138098335260096</v>
      </c>
      <c r="H606" s="144">
        <v>0.42801186911536182</v>
      </c>
      <c r="I606" s="144">
        <v>-1</v>
      </c>
      <c r="J606" s="144">
        <v>3.0209648574303527E-2</v>
      </c>
      <c r="K606" s="144">
        <v>-9.7127798110623553E-2</v>
      </c>
      <c r="L606" s="145">
        <v>0.16944105186034131</v>
      </c>
      <c r="O606" s="41" t="s">
        <v>78</v>
      </c>
      <c r="P606" s="144">
        <v>-0.28489032164491213</v>
      </c>
      <c r="Q606" s="100">
        <v>0.60617579383667675</v>
      </c>
      <c r="R606" s="99">
        <v>0.30139390972233882</v>
      </c>
      <c r="S606" s="100">
        <v>7.7148164840024425</v>
      </c>
      <c r="T606" s="101">
        <v>0.12854041155774554</v>
      </c>
      <c r="W606" s="41" t="s">
        <v>78</v>
      </c>
      <c r="X606" s="99">
        <v>-0.66796323969132598</v>
      </c>
      <c r="Y606" s="100">
        <v>-0.8392009317007334</v>
      </c>
      <c r="Z606" s="99">
        <v>-8.9440862524100218E-2</v>
      </c>
      <c r="AA606" s="100">
        <v>-0.36080165790670249</v>
      </c>
      <c r="AB606" s="101">
        <v>-0.48383645628232363</v>
      </c>
    </row>
    <row r="607" spans="1:28" x14ac:dyDescent="0.2">
      <c r="A607" s="114">
        <v>6</v>
      </c>
      <c r="B607" s="114">
        <v>8</v>
      </c>
      <c r="C607" s="114">
        <v>69</v>
      </c>
      <c r="D607" s="114">
        <v>6</v>
      </c>
      <c r="E607" s="34" t="s">
        <v>57</v>
      </c>
      <c r="F607" s="102">
        <v>-0.235021965784461</v>
      </c>
      <c r="G607" s="102">
        <v>0.18734795065220378</v>
      </c>
      <c r="H607" s="102">
        <v>0.71565074947493645</v>
      </c>
      <c r="I607" s="102">
        <v>-1</v>
      </c>
      <c r="J607" s="102">
        <v>0.18917921358101863</v>
      </c>
      <c r="K607" s="102">
        <v>-4.7097068765941996E-2</v>
      </c>
      <c r="L607" s="103">
        <v>0.23707105263730011</v>
      </c>
      <c r="O607" s="34" t="s">
        <v>57</v>
      </c>
      <c r="P607" s="102">
        <v>-0.30387536059576437</v>
      </c>
      <c r="Q607" s="89">
        <v>0.76757982781367051</v>
      </c>
      <c r="R607" s="104">
        <v>0.30694326639500535</v>
      </c>
      <c r="S607" s="93">
        <v>35.791522486925203</v>
      </c>
      <c r="T607" s="94">
        <v>0.22867290422550668</v>
      </c>
      <c r="W607" s="34" t="s">
        <v>57</v>
      </c>
      <c r="X607" s="104">
        <v>-0.30218468073171811</v>
      </c>
      <c r="Y607" s="89">
        <v>-0.23511360695461925</v>
      </c>
      <c r="Z607" s="104">
        <v>-3.6659234582949063E-2</v>
      </c>
      <c r="AA607" s="93">
        <v>-3.6440036954528798E-2</v>
      </c>
      <c r="AB607" s="94">
        <v>-6.4639781409014163E-2</v>
      </c>
    </row>
    <row r="608" spans="1:28" x14ac:dyDescent="0.2">
      <c r="A608" s="114">
        <v>38</v>
      </c>
      <c r="B608" s="114">
        <v>9</v>
      </c>
      <c r="C608" s="114">
        <v>70</v>
      </c>
      <c r="D608" s="114">
        <v>38</v>
      </c>
      <c r="E608" s="34" t="s">
        <v>58</v>
      </c>
      <c r="F608" s="102">
        <v>1.2066303135940153</v>
      </c>
      <c r="G608" s="102">
        <v>1.004524092459369E-2</v>
      </c>
      <c r="H608" s="102">
        <v>-4.520078673110095E-2</v>
      </c>
      <c r="I608" s="102">
        <v>-1</v>
      </c>
      <c r="J608" s="102">
        <v>-0.75730688905816246</v>
      </c>
      <c r="K608" s="102">
        <v>-0.68531257325872641</v>
      </c>
      <c r="L608" s="103">
        <v>2.2948008308127488E-2</v>
      </c>
      <c r="O608" s="34" t="s">
        <v>58</v>
      </c>
      <c r="P608" s="102">
        <v>-0.25795274052265293</v>
      </c>
      <c r="Q608" s="89">
        <v>0.18616094493222368</v>
      </c>
      <c r="R608" s="92">
        <v>0.28828480795783484</v>
      </c>
      <c r="S608" s="93">
        <v>-1</v>
      </c>
      <c r="T608" s="109">
        <v>-5.5827443472714955E-2</v>
      </c>
      <c r="W608" s="34" t="s">
        <v>58</v>
      </c>
      <c r="X608" s="104">
        <v>-0.73635376093501859</v>
      </c>
      <c r="Y608" s="89">
        <v>-0.87113815960375773</v>
      </c>
      <c r="Z608" s="92">
        <v>-0.27538444607134593</v>
      </c>
      <c r="AA608" s="93">
        <v>-0.67012279046608558</v>
      </c>
      <c r="AB608" s="109">
        <v>-0.74241803751804958</v>
      </c>
    </row>
    <row r="609" spans="1:30" ht="12.6" thickBot="1" x14ac:dyDescent="0.3">
      <c r="A609" s="114">
        <v>72</v>
      </c>
      <c r="B609" s="114">
        <v>72</v>
      </c>
      <c r="C609" s="114">
        <v>71</v>
      </c>
      <c r="D609" s="114">
        <v>72</v>
      </c>
      <c r="E609" s="31"/>
      <c r="F609" s="110" t="s">
        <v>126</v>
      </c>
      <c r="G609" s="110" t="s">
        <v>126</v>
      </c>
      <c r="H609" s="110" t="s">
        <v>126</v>
      </c>
      <c r="I609" s="110" t="s">
        <v>126</v>
      </c>
      <c r="J609" s="110" t="s">
        <v>126</v>
      </c>
      <c r="K609" s="110" t="s">
        <v>126</v>
      </c>
      <c r="L609" s="149" t="s">
        <v>126</v>
      </c>
      <c r="O609" s="31"/>
      <c r="P609" s="110" t="s">
        <v>126</v>
      </c>
      <c r="Q609" s="107" t="s">
        <v>126</v>
      </c>
      <c r="R609" s="106" t="s">
        <v>126</v>
      </c>
      <c r="S609" s="107" t="s">
        <v>126</v>
      </c>
      <c r="T609" s="108" t="s">
        <v>126</v>
      </c>
      <c r="W609" s="31"/>
      <c r="X609" s="106" t="s">
        <v>126</v>
      </c>
      <c r="Y609" s="107" t="s">
        <v>126</v>
      </c>
      <c r="Z609" s="106" t="s">
        <v>126</v>
      </c>
      <c r="AA609" s="107" t="s">
        <v>126</v>
      </c>
      <c r="AB609" s="108" t="s">
        <v>126</v>
      </c>
    </row>
    <row r="610" spans="1:30" s="61" customFormat="1" ht="12.6" thickBot="1" x14ac:dyDescent="0.3">
      <c r="A610" s="153">
        <v>59</v>
      </c>
      <c r="B610" s="153">
        <v>59</v>
      </c>
      <c r="C610" s="153">
        <v>72</v>
      </c>
      <c r="D610" s="153">
        <v>59</v>
      </c>
      <c r="E610" s="53" t="s">
        <v>59</v>
      </c>
      <c r="F610" s="252">
        <v>-1.3320480444929395E-2</v>
      </c>
      <c r="G610" s="252">
        <v>0.12227710705316719</v>
      </c>
      <c r="H610" s="252">
        <v>0.19890686997334073</v>
      </c>
      <c r="I610" s="252">
        <v>5.0830749977918366E-2</v>
      </c>
      <c r="J610" s="252">
        <v>-2.9219573390978026E-2</v>
      </c>
      <c r="K610" s="252">
        <v>2.6433877446014442E-2</v>
      </c>
      <c r="L610" s="253">
        <v>4.8480195430525841E-2</v>
      </c>
      <c r="O610" s="53" t="s">
        <v>59</v>
      </c>
      <c r="P610" s="252">
        <v>-3.8104073110502457E-2</v>
      </c>
      <c r="Q610" s="112">
        <v>0.59171928562751286</v>
      </c>
      <c r="R610" s="111">
        <v>2.6452088489740122E-2</v>
      </c>
      <c r="S610" s="112">
        <v>0.90518671309280951</v>
      </c>
      <c r="T610" s="113">
        <v>0.17036628006932797</v>
      </c>
      <c r="W610" s="53" t="s">
        <v>59</v>
      </c>
      <c r="X610" s="111">
        <v>0.23994462917349701</v>
      </c>
      <c r="Y610" s="112">
        <v>0.90650772211409403</v>
      </c>
      <c r="Z610" s="111">
        <v>-4.8795126304734815E-3</v>
      </c>
      <c r="AA610" s="112">
        <v>0.27743285875750567</v>
      </c>
      <c r="AB610" s="113">
        <v>9.6229559512984952E-2</v>
      </c>
    </row>
    <row r="611" spans="1:30" x14ac:dyDescent="0.2">
      <c r="E611" s="58" t="s">
        <v>125</v>
      </c>
      <c r="M611" s="59"/>
      <c r="N611" s="39"/>
      <c r="O611" s="39"/>
      <c r="P611" s="58" t="s">
        <v>125</v>
      </c>
      <c r="Q611" s="60"/>
      <c r="U611" s="59"/>
      <c r="V611" s="39"/>
      <c r="W611" s="39"/>
      <c r="X611" s="58" t="s">
        <v>125</v>
      </c>
      <c r="Y611" s="60"/>
    </row>
    <row r="613" spans="1:30" s="114" customFormat="1" ht="12.6" thickBot="1" x14ac:dyDescent="0.3">
      <c r="A613" s="18"/>
      <c r="B613" s="18"/>
      <c r="C613" s="18"/>
      <c r="D613" s="18"/>
      <c r="E613" s="115" t="s">
        <v>74</v>
      </c>
      <c r="F613" s="115"/>
      <c r="G613" s="115"/>
      <c r="H613" s="115"/>
      <c r="I613" s="115"/>
      <c r="J613" s="115"/>
      <c r="K613" s="115"/>
      <c r="L613" s="115"/>
      <c r="P613" s="117" t="s">
        <v>119</v>
      </c>
      <c r="Q613" s="117"/>
      <c r="R613" s="117"/>
      <c r="S613" s="117"/>
      <c r="T613" s="117"/>
      <c r="U613" s="117"/>
      <c r="V613" s="117"/>
      <c r="X613" s="117" t="s">
        <v>73</v>
      </c>
      <c r="Y613" s="117"/>
      <c r="Z613" s="117"/>
      <c r="AA613" s="117"/>
      <c r="AB613" s="117"/>
      <c r="AC613" s="117"/>
      <c r="AD613" s="117"/>
    </row>
    <row r="614" spans="1:30" s="121" customFormat="1" ht="36.6" thickBot="1" x14ac:dyDescent="0.25">
      <c r="A614" s="169"/>
      <c r="B614" s="169"/>
      <c r="C614" s="169"/>
      <c r="D614" s="169"/>
      <c r="E614" s="118" t="s">
        <v>64</v>
      </c>
      <c r="F614" s="119" t="s">
        <v>72</v>
      </c>
      <c r="G614" s="119" t="s">
        <v>71</v>
      </c>
      <c r="H614" s="119" t="s">
        <v>70</v>
      </c>
      <c r="I614" s="119" t="s">
        <v>69</v>
      </c>
      <c r="J614" s="119" t="s">
        <v>68</v>
      </c>
      <c r="K614" s="119" t="s">
        <v>67</v>
      </c>
      <c r="L614" s="120" t="s">
        <v>66</v>
      </c>
      <c r="O614" s="118" t="s">
        <v>64</v>
      </c>
      <c r="P614" s="119" t="s">
        <v>5</v>
      </c>
      <c r="Q614" s="119" t="s">
        <v>6</v>
      </c>
      <c r="R614" s="119" t="s">
        <v>7</v>
      </c>
      <c r="S614" s="119" t="s">
        <v>8</v>
      </c>
      <c r="T614" s="120" t="s">
        <v>65</v>
      </c>
      <c r="U614" s="122"/>
      <c r="V614" s="122"/>
      <c r="W614" s="118" t="s">
        <v>64</v>
      </c>
      <c r="X614" s="119" t="s">
        <v>9</v>
      </c>
      <c r="Y614" s="119" t="s">
        <v>10</v>
      </c>
      <c r="Z614" s="119" t="s">
        <v>11</v>
      </c>
      <c r="AA614" s="119" t="s">
        <v>12</v>
      </c>
      <c r="AB614" s="120" t="s">
        <v>61</v>
      </c>
      <c r="AC614" s="122"/>
      <c r="AD614" s="122"/>
    </row>
    <row r="615" spans="1:30" s="114" customFormat="1" x14ac:dyDescent="0.2">
      <c r="A615" s="18"/>
      <c r="B615" s="18"/>
      <c r="C615" s="18"/>
      <c r="D615" s="18"/>
      <c r="E615" s="282" t="s">
        <v>181</v>
      </c>
      <c r="F615" s="283">
        <v>946184.13903598441</v>
      </c>
      <c r="G615" s="284">
        <v>1469611.7498937806</v>
      </c>
      <c r="H615" s="284">
        <v>325138.43577441742</v>
      </c>
      <c r="I615" s="284">
        <v>13090.54760436879</v>
      </c>
      <c r="J615" s="284">
        <v>1073094.945368899</v>
      </c>
      <c r="K615" s="284">
        <v>362545.33570048882</v>
      </c>
      <c r="L615" s="285">
        <v>4189665.153377939</v>
      </c>
      <c r="O615" s="282" t="s">
        <v>181</v>
      </c>
      <c r="P615" s="283">
        <v>768930.17224691447</v>
      </c>
      <c r="Q615" s="284">
        <v>365887.07009204442</v>
      </c>
      <c r="R615" s="284">
        <v>235079.04098587137</v>
      </c>
      <c r="S615" s="284">
        <v>20020.883722221221</v>
      </c>
      <c r="T615" s="285">
        <v>1389917.1670470515</v>
      </c>
      <c r="U615" s="74"/>
      <c r="V615" s="74"/>
      <c r="W615" s="178" t="s">
        <v>181</v>
      </c>
      <c r="X615" s="123">
        <v>28761.909775717391</v>
      </c>
      <c r="Y615" s="124">
        <v>47028.858055092736</v>
      </c>
      <c r="Z615" s="124">
        <v>571303.92870351439</v>
      </c>
      <c r="AA615" s="124">
        <v>46876.092684120173</v>
      </c>
      <c r="AB615" s="125">
        <v>693970.78921844473</v>
      </c>
      <c r="AC615" s="74"/>
      <c r="AD615" s="74"/>
    </row>
    <row r="616" spans="1:30" s="114" customFormat="1" x14ac:dyDescent="0.2">
      <c r="A616" s="18"/>
      <c r="B616" s="18"/>
      <c r="C616" s="18"/>
      <c r="D616" s="18"/>
      <c r="E616" s="282" t="s">
        <v>182</v>
      </c>
      <c r="F616" s="283">
        <v>905071.1884869365</v>
      </c>
      <c r="G616" s="284">
        <v>1602524.5979340866</v>
      </c>
      <c r="H616" s="284">
        <v>384689.83649391448</v>
      </c>
      <c r="I616" s="284">
        <v>10936.141970135981</v>
      </c>
      <c r="J616" s="284">
        <v>1177442.2356510342</v>
      </c>
      <c r="K616" s="284">
        <v>486401.51613227918</v>
      </c>
      <c r="L616" s="285">
        <v>4567065.5166683877</v>
      </c>
      <c r="O616" s="282" t="s">
        <v>182</v>
      </c>
      <c r="P616" s="283">
        <v>784784.15308621898</v>
      </c>
      <c r="Q616" s="283">
        <v>519345.28784296091</v>
      </c>
      <c r="R616" s="283">
        <v>163919.96558522526</v>
      </c>
      <c r="S616" s="283">
        <v>25850.691826515609</v>
      </c>
      <c r="T616" s="283">
        <v>1493900.0983409206</v>
      </c>
      <c r="U616" s="74"/>
      <c r="V616" s="74"/>
      <c r="W616" s="178" t="s">
        <v>182</v>
      </c>
      <c r="X616" s="123">
        <v>47662.122621181981</v>
      </c>
      <c r="Y616" s="123">
        <v>70502.496567387308</v>
      </c>
      <c r="Z616" s="123">
        <v>554285.93587351521</v>
      </c>
      <c r="AA616" s="123">
        <v>51835.575403962488</v>
      </c>
      <c r="AB616" s="123">
        <v>724286.13046604709</v>
      </c>
      <c r="AC616" s="74"/>
      <c r="AD616" s="74"/>
    </row>
    <row r="617" spans="1:30" s="114" customFormat="1" x14ac:dyDescent="0.2">
      <c r="A617" s="18"/>
      <c r="B617" s="18"/>
      <c r="C617" s="18"/>
      <c r="D617" s="18"/>
      <c r="E617" s="282" t="s">
        <v>183</v>
      </c>
      <c r="F617" s="283">
        <v>828234.30594400514</v>
      </c>
      <c r="G617" s="283">
        <v>1533430.7674806667</v>
      </c>
      <c r="H617" s="283">
        <v>325566.28680404776</v>
      </c>
      <c r="I617" s="283">
        <v>10068.421467871642</v>
      </c>
      <c r="J617" s="283">
        <v>1005214.3215854032</v>
      </c>
      <c r="K617" s="283">
        <v>360684.03435733414</v>
      </c>
      <c r="L617" s="283">
        <v>4063198.1376393288</v>
      </c>
      <c r="O617" s="282" t="s">
        <v>183</v>
      </c>
      <c r="P617" s="283">
        <v>844337.13100948383</v>
      </c>
      <c r="Q617" s="283">
        <v>334327.83543372271</v>
      </c>
      <c r="R617" s="283">
        <v>163787.35042053758</v>
      </c>
      <c r="S617" s="283">
        <v>18500.108941278588</v>
      </c>
      <c r="T617" s="283">
        <v>1360952.4258050227</v>
      </c>
      <c r="U617" s="126"/>
      <c r="V617" s="126"/>
      <c r="W617" s="178" t="s">
        <v>183</v>
      </c>
      <c r="X617" s="123">
        <v>46734.926848914802</v>
      </c>
      <c r="Y617" s="123">
        <v>58749.286778427857</v>
      </c>
      <c r="Z617" s="123">
        <v>555833.35955562023</v>
      </c>
      <c r="AA617" s="123">
        <v>56100.999826452367</v>
      </c>
      <c r="AB617" s="123">
        <v>717418.5730094153</v>
      </c>
      <c r="AC617" s="74"/>
      <c r="AD617" s="74"/>
    </row>
    <row r="618" spans="1:30" s="114" customFormat="1" x14ac:dyDescent="0.2">
      <c r="A618" s="18"/>
      <c r="B618" s="18"/>
      <c r="C618" s="18"/>
      <c r="D618" s="18"/>
      <c r="E618" s="282" t="s">
        <v>184</v>
      </c>
      <c r="F618" s="283">
        <v>1189078.5635154962</v>
      </c>
      <c r="G618" s="283">
        <v>1700127.0413762112</v>
      </c>
      <c r="H618" s="283">
        <v>350392.18522840046</v>
      </c>
      <c r="I618" s="283">
        <v>11269.95112057726</v>
      </c>
      <c r="J618" s="283">
        <v>1528847.5255076853</v>
      </c>
      <c r="K618" s="283">
        <v>400986.7283228329</v>
      </c>
      <c r="L618" s="283">
        <v>5180701.9950712034</v>
      </c>
      <c r="O618" s="282" t="s">
        <v>184</v>
      </c>
      <c r="P618" s="283">
        <v>482173.02154259849</v>
      </c>
      <c r="Q618" s="283">
        <v>329783.40731657366</v>
      </c>
      <c r="R618" s="283">
        <v>253935.65540537066</v>
      </c>
      <c r="S618" s="283">
        <v>31313.812112517204</v>
      </c>
      <c r="T618" s="283">
        <v>1097205.8963770601</v>
      </c>
      <c r="U618" s="126"/>
      <c r="V618" s="126"/>
      <c r="W618" s="178" t="s">
        <v>184</v>
      </c>
      <c r="X618" s="123">
        <v>35909.092261283455</v>
      </c>
      <c r="Y618" s="123">
        <v>64536.846269135182</v>
      </c>
      <c r="Z618" s="123">
        <v>683173.98841121362</v>
      </c>
      <c r="AA618" s="123">
        <v>63333.13164254732</v>
      </c>
      <c r="AB618" s="123">
        <v>846953.05858417961</v>
      </c>
      <c r="AC618" s="126"/>
      <c r="AD618" s="126"/>
    </row>
    <row r="619" spans="1:30" s="114" customFormat="1" ht="12" x14ac:dyDescent="0.25">
      <c r="A619" s="18"/>
      <c r="B619" s="18"/>
      <c r="C619" s="18"/>
      <c r="D619" s="18"/>
      <c r="E619" s="286" t="s">
        <v>185</v>
      </c>
      <c r="F619" s="287">
        <v>970175.88475286064</v>
      </c>
      <c r="G619" s="287">
        <v>1710897.56078783</v>
      </c>
      <c r="H619" s="287">
        <v>376527.24811876798</v>
      </c>
      <c r="I619" s="287">
        <v>10238.043964416855</v>
      </c>
      <c r="J619" s="287">
        <v>1467997.6356373823</v>
      </c>
      <c r="K619" s="287">
        <v>403793.5345863222</v>
      </c>
      <c r="L619" s="287">
        <v>4939629.9078475796</v>
      </c>
      <c r="M619" s="177"/>
      <c r="N619" s="177"/>
      <c r="O619" s="286" t="s">
        <v>185</v>
      </c>
      <c r="P619" s="287">
        <v>724231.80209709122</v>
      </c>
      <c r="Q619" s="287">
        <v>396128.73759972042</v>
      </c>
      <c r="R619" s="287">
        <v>374702.75122970896</v>
      </c>
      <c r="S619" s="287">
        <v>51707.69239658703</v>
      </c>
      <c r="T619" s="287">
        <v>1546770.9833231077</v>
      </c>
      <c r="U619" s="176"/>
      <c r="V619" s="176"/>
      <c r="W619" s="175" t="s">
        <v>185</v>
      </c>
      <c r="X619" s="180">
        <v>50152.116354847356</v>
      </c>
      <c r="Y619" s="180">
        <v>66382.577765379625</v>
      </c>
      <c r="Z619" s="180">
        <v>707994.14131313621</v>
      </c>
      <c r="AA619" s="180">
        <v>58435.264254605616</v>
      </c>
      <c r="AB619" s="180">
        <v>882964.09968796885</v>
      </c>
      <c r="AC619" s="126"/>
      <c r="AD619" s="126"/>
    </row>
    <row r="620" spans="1:30" s="114" customFormat="1" ht="12.6" thickBot="1" x14ac:dyDescent="0.3">
      <c r="A620" s="18"/>
      <c r="B620" s="18"/>
      <c r="C620" s="18"/>
      <c r="D620" s="18"/>
      <c r="E620" s="288" t="s">
        <v>63</v>
      </c>
      <c r="F620" s="289">
        <v>967748.81634705642</v>
      </c>
      <c r="G620" s="289">
        <v>1603318.3434945152</v>
      </c>
      <c r="H620" s="289">
        <v>352462.79848390963</v>
      </c>
      <c r="I620" s="289">
        <v>11120.621225474106</v>
      </c>
      <c r="J620" s="289">
        <v>1250519.3327500806</v>
      </c>
      <c r="K620" s="289">
        <v>402882.2298198514</v>
      </c>
      <c r="L620" s="289">
        <v>4588052.1421208866</v>
      </c>
      <c r="O620" s="288" t="s">
        <v>63</v>
      </c>
      <c r="P620" s="289">
        <v>720891.25599646138</v>
      </c>
      <c r="Q620" s="289">
        <v>389094.46765700442</v>
      </c>
      <c r="R620" s="289">
        <v>238284.95272534277</v>
      </c>
      <c r="S620" s="289">
        <v>29478.63779982393</v>
      </c>
      <c r="T620" s="289">
        <v>1377749.3141786323</v>
      </c>
      <c r="U620" s="129"/>
      <c r="V620" s="129"/>
      <c r="W620" s="127" t="s">
        <v>63</v>
      </c>
      <c r="X620" s="128">
        <v>41844.033572389002</v>
      </c>
      <c r="Y620" s="128">
        <v>61440.013087084539</v>
      </c>
      <c r="Z620" s="128">
        <v>614518.27077139984</v>
      </c>
      <c r="AA620" s="128">
        <v>55316.2127623376</v>
      </c>
      <c r="AB620" s="128">
        <v>773118.53019321105</v>
      </c>
      <c r="AC620" s="129"/>
      <c r="AD620" s="129"/>
    </row>
    <row r="621" spans="1:30" s="114" customFormat="1" ht="12.6" thickBot="1" x14ac:dyDescent="0.3">
      <c r="A621" s="18"/>
      <c r="B621" s="18"/>
      <c r="C621" s="18"/>
      <c r="D621" s="18"/>
      <c r="E621" s="286" t="s">
        <v>186</v>
      </c>
      <c r="F621" s="290">
        <v>957252.67585186812</v>
      </c>
      <c r="G621" s="290">
        <v>1920101.1649852863</v>
      </c>
      <c r="H621" s="290">
        <v>451421.10450174758</v>
      </c>
      <c r="I621" s="290">
        <v>10758.451417435064</v>
      </c>
      <c r="J621" s="290">
        <v>1425103.3709850935</v>
      </c>
      <c r="K621" s="290">
        <v>414467.36339307006</v>
      </c>
      <c r="L621" s="290">
        <v>5179104.1311345007</v>
      </c>
      <c r="M621" s="1"/>
      <c r="O621" s="286" t="s">
        <v>186</v>
      </c>
      <c r="P621" s="290">
        <v>696635.62056103267</v>
      </c>
      <c r="Q621" s="290">
        <v>630525.75122875546</v>
      </c>
      <c r="R621" s="290">
        <v>384614.42156258627</v>
      </c>
      <c r="S621" s="290">
        <v>98512.808518667705</v>
      </c>
      <c r="T621" s="290">
        <v>1810288.601871042</v>
      </c>
      <c r="U621" s="74"/>
      <c r="V621" s="74"/>
      <c r="W621" s="175" t="s">
        <v>186</v>
      </c>
      <c r="X621" s="130">
        <v>62185.847315877276</v>
      </c>
      <c r="Y621" s="130">
        <v>126558.89712353561</v>
      </c>
      <c r="Z621" s="130">
        <v>704539.47495829756</v>
      </c>
      <c r="AA621" s="130">
        <v>74647.126669011137</v>
      </c>
      <c r="AB621" s="130">
        <v>967931.34606672148</v>
      </c>
      <c r="AC621" s="74"/>
      <c r="AD621" s="74"/>
    </row>
    <row r="622" spans="1:30" s="114" customFormat="1" ht="12" x14ac:dyDescent="0.25">
      <c r="A622" s="18"/>
      <c r="B622" s="18"/>
      <c r="C622" s="18"/>
      <c r="D622" s="18"/>
      <c r="E622" s="291" t="s">
        <v>187</v>
      </c>
      <c r="F622" s="292">
        <v>-1.3320480444929395E-2</v>
      </c>
      <c r="G622" s="292">
        <v>0.12227710705316719</v>
      </c>
      <c r="H622" s="292">
        <v>0.19890686997334073</v>
      </c>
      <c r="I622" s="292">
        <v>5.0830749977918366E-2</v>
      </c>
      <c r="J622" s="292">
        <v>-2.9219573390978026E-2</v>
      </c>
      <c r="K622" s="292">
        <v>2.6433877446014442E-2</v>
      </c>
      <c r="L622" s="292">
        <v>4.8480195430525841E-2</v>
      </c>
      <c r="O622" s="291" t="s">
        <v>187</v>
      </c>
      <c r="P622" s="296">
        <v>-3.8104073110502457E-2</v>
      </c>
      <c r="Q622" s="296">
        <v>0.59171928562751286</v>
      </c>
      <c r="R622" s="296">
        <v>2.6452088489740122E-2</v>
      </c>
      <c r="S622" s="296">
        <v>0.90518671309280951</v>
      </c>
      <c r="T622" s="296">
        <v>0.17036628006932797</v>
      </c>
      <c r="U622" s="133"/>
      <c r="V622" s="133"/>
      <c r="W622" s="131" t="s">
        <v>187</v>
      </c>
      <c r="X622" s="248">
        <v>0.23994462917349701</v>
      </c>
      <c r="Y622" s="248">
        <v>0.90650772211409403</v>
      </c>
      <c r="Z622" s="248">
        <v>-4.8795126304734815E-3</v>
      </c>
      <c r="AA622" s="248">
        <v>0.27743285875750567</v>
      </c>
      <c r="AB622" s="248">
        <v>9.6229559512984952E-2</v>
      </c>
      <c r="AC622" s="133"/>
      <c r="AD622" s="133"/>
    </row>
    <row r="623" spans="1:30" s="114" customFormat="1" ht="26.25" customHeight="1" thickBot="1" x14ac:dyDescent="0.3">
      <c r="A623" s="18"/>
      <c r="B623" s="18"/>
      <c r="C623" s="18"/>
      <c r="D623" s="18"/>
      <c r="E623" s="293" t="s">
        <v>62</v>
      </c>
      <c r="F623" s="294">
        <v>-1.0845934727988449E-2</v>
      </c>
      <c r="G623" s="294">
        <v>0.19757949054604262</v>
      </c>
      <c r="H623" s="294">
        <v>0.2807624136320177</v>
      </c>
      <c r="I623" s="294">
        <v>-3.2567407943849047E-2</v>
      </c>
      <c r="J623" s="294">
        <v>0.13960922767269524</v>
      </c>
      <c r="K623" s="294">
        <v>2.8755633075201459E-2</v>
      </c>
      <c r="L623" s="295">
        <v>0.12882416561647725</v>
      </c>
      <c r="O623" s="293" t="s">
        <v>62</v>
      </c>
      <c r="P623" s="294">
        <v>-3.3646732754305742E-2</v>
      </c>
      <c r="Q623" s="294">
        <v>0.62049528749552452</v>
      </c>
      <c r="R623" s="294">
        <v>0.61409445776422555</v>
      </c>
      <c r="S623" s="294">
        <v>2.3418372038634736</v>
      </c>
      <c r="T623" s="295">
        <v>0.31394629141969488</v>
      </c>
      <c r="U623" s="133"/>
      <c r="V623" s="133"/>
      <c r="W623" s="134" t="s">
        <v>62</v>
      </c>
      <c r="X623" s="135">
        <v>0.48613415119977632</v>
      </c>
      <c r="Y623" s="135">
        <v>1.0598774441039285</v>
      </c>
      <c r="Z623" s="135">
        <v>0.14649068785846642</v>
      </c>
      <c r="AA623" s="135">
        <v>0.34946199208769979</v>
      </c>
      <c r="AB623" s="136">
        <v>0.25198311548013796</v>
      </c>
      <c r="AC623" s="133"/>
      <c r="AD623" s="133"/>
    </row>
    <row r="624" spans="1:30" s="114" customFormat="1" x14ac:dyDescent="0.2">
      <c r="E624" s="58" t="s">
        <v>125</v>
      </c>
    </row>
    <row r="625" spans="5:13" s="114" customFormat="1" ht="12.75" customHeight="1" x14ac:dyDescent="0.25">
      <c r="E625" s="78" t="s">
        <v>92</v>
      </c>
    </row>
    <row r="626" spans="5:13" ht="12" x14ac:dyDescent="0.25">
      <c r="E626" s="244"/>
      <c r="F626" s="245"/>
      <c r="G626" s="245"/>
      <c r="H626" s="245"/>
      <c r="I626" s="245"/>
      <c r="J626" s="245"/>
      <c r="K626" s="39"/>
    </row>
    <row r="627" spans="5:13" ht="15.6" x14ac:dyDescent="0.3">
      <c r="E627" s="246"/>
      <c r="F627" s="247"/>
      <c r="G627" s="247"/>
      <c r="H627" s="247"/>
      <c r="I627" s="247"/>
      <c r="J627" s="247"/>
      <c r="K627" s="299">
        <v>6.4550000000000001</v>
      </c>
      <c r="L627" s="18">
        <v>135.43799999999999</v>
      </c>
      <c r="M627" s="300">
        <f>K627/L627</f>
        <v>4.7660183995628998E-2</v>
      </c>
    </row>
    <row r="628" spans="5:13" x14ac:dyDescent="0.2">
      <c r="E628" s="39"/>
      <c r="F628" s="39"/>
      <c r="G628" s="39"/>
      <c r="H628" s="39"/>
      <c r="I628" s="39"/>
      <c r="J628" s="39"/>
      <c r="K628" s="39"/>
    </row>
    <row r="629" spans="5:13" x14ac:dyDescent="0.2">
      <c r="E629" s="39"/>
      <c r="F629" s="39"/>
      <c r="G629" s="39"/>
      <c r="H629" s="39"/>
      <c r="I629" s="39"/>
      <c r="J629" s="39"/>
      <c r="K629" s="39"/>
    </row>
  </sheetData>
  <mergeCells count="13">
    <mergeCell ref="M307:N307"/>
    <mergeCell ref="F307:G307"/>
    <mergeCell ref="H307:I307"/>
    <mergeCell ref="J307:K307"/>
    <mergeCell ref="L307:L308"/>
    <mergeCell ref="E306:E307"/>
    <mergeCell ref="F306:L306"/>
    <mergeCell ref="E381:E382"/>
    <mergeCell ref="F381:L381"/>
    <mergeCell ref="F382:G382"/>
    <mergeCell ref="H382:I382"/>
    <mergeCell ref="J382:K382"/>
    <mergeCell ref="L382:L38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81"/>
  <sheetViews>
    <sheetView topLeftCell="E1" workbookViewId="0">
      <selection activeCell="I21" sqref="I21"/>
    </sheetView>
  </sheetViews>
  <sheetFormatPr baseColWidth="10" defaultColWidth="11.109375" defaultRowHeight="11.4" x14ac:dyDescent="0.2"/>
  <cols>
    <col min="1" max="1" width="5.44140625" style="18" hidden="1" customWidth="1"/>
    <col min="2" max="2" width="6" style="18" hidden="1" customWidth="1"/>
    <col min="3" max="3" width="5.5546875" style="18" hidden="1" customWidth="1"/>
    <col min="4" max="4" width="7.33203125" style="18" hidden="1" customWidth="1"/>
    <col min="5" max="5" width="18.33203125" style="18" customWidth="1"/>
    <col min="6" max="6" width="13.5546875" style="18" customWidth="1"/>
    <col min="7" max="7" width="12" style="18" customWidth="1"/>
    <col min="8" max="9" width="11.109375" style="18" customWidth="1"/>
    <col min="10" max="10" width="12" style="18" customWidth="1"/>
    <col min="11" max="11" width="12.5546875" style="18" customWidth="1"/>
    <col min="12" max="12" width="12" style="18" customWidth="1"/>
    <col min="13" max="13" width="10.109375" style="60" bestFit="1" customWidth="1"/>
    <col min="14" max="14" width="11.44140625" style="18" customWidth="1"/>
    <col min="15" max="15" width="11.5546875" style="18" customWidth="1"/>
    <col min="16" max="16" width="11.88671875" style="18" customWidth="1"/>
    <col min="17" max="17" width="18.88671875" style="18" customWidth="1"/>
    <col min="18" max="18" width="12.44140625" style="60" customWidth="1"/>
    <col min="19" max="19" width="12" style="18" customWidth="1"/>
    <col min="20" max="20" width="11.5546875" style="18" customWidth="1"/>
    <col min="21" max="21" width="12.44140625" style="18" customWidth="1"/>
    <col min="22" max="16384" width="11.109375" style="18"/>
  </cols>
  <sheetData>
    <row r="1" spans="1:21" ht="12.6" thickBot="1" x14ac:dyDescent="0.3">
      <c r="F1" s="20" t="s">
        <v>132</v>
      </c>
      <c r="G1" s="21"/>
      <c r="H1" s="21"/>
      <c r="I1" s="21"/>
      <c r="J1" s="21"/>
      <c r="K1" s="21"/>
      <c r="L1" s="21"/>
      <c r="M1" s="24"/>
      <c r="N1" s="21"/>
      <c r="O1" s="21"/>
      <c r="P1" s="21"/>
      <c r="Q1" s="24"/>
      <c r="R1" s="21"/>
      <c r="S1" s="21"/>
      <c r="T1" s="21"/>
      <c r="U1" s="21"/>
    </row>
    <row r="2" spans="1:21" ht="54.75" customHeight="1" thickBot="1" x14ac:dyDescent="0.25">
      <c r="A2" s="114" t="s">
        <v>111</v>
      </c>
      <c r="B2" s="114" t="s">
        <v>110</v>
      </c>
      <c r="C2" s="114" t="s">
        <v>109</v>
      </c>
      <c r="D2" s="114" t="s">
        <v>108</v>
      </c>
      <c r="E2" s="25" t="s">
        <v>107</v>
      </c>
      <c r="F2" s="26" t="s">
        <v>0</v>
      </c>
      <c r="G2" s="27" t="s">
        <v>1</v>
      </c>
      <c r="H2" s="26" t="s">
        <v>120</v>
      </c>
      <c r="I2" s="27" t="s">
        <v>121</v>
      </c>
      <c r="J2" s="28" t="s">
        <v>2</v>
      </c>
      <c r="K2" s="28" t="s">
        <v>3</v>
      </c>
      <c r="L2" s="28" t="s">
        <v>4</v>
      </c>
      <c r="M2" s="28" t="s">
        <v>5</v>
      </c>
      <c r="N2" s="28" t="s">
        <v>6</v>
      </c>
      <c r="O2" s="28" t="s">
        <v>7</v>
      </c>
      <c r="P2" s="28" t="s">
        <v>8</v>
      </c>
      <c r="Q2" s="28" t="s">
        <v>9</v>
      </c>
      <c r="R2" s="28" t="s">
        <v>10</v>
      </c>
      <c r="S2" s="28" t="s">
        <v>11</v>
      </c>
      <c r="T2" s="28" t="s">
        <v>12</v>
      </c>
      <c r="U2" s="30" t="s">
        <v>61</v>
      </c>
    </row>
    <row r="3" spans="1:21" x14ac:dyDescent="0.2">
      <c r="A3" s="114">
        <v>11</v>
      </c>
      <c r="B3" s="114">
        <v>11</v>
      </c>
      <c r="C3" s="114">
        <v>2</v>
      </c>
      <c r="D3" s="114">
        <v>11</v>
      </c>
      <c r="E3" s="34" t="s">
        <v>14</v>
      </c>
      <c r="F3" s="35">
        <v>2221.6027242677415</v>
      </c>
      <c r="G3" s="35">
        <v>18349.010146119665</v>
      </c>
      <c r="H3" s="35">
        <v>447.69733539488442</v>
      </c>
      <c r="I3" s="35">
        <v>0</v>
      </c>
      <c r="J3" s="35">
        <v>0</v>
      </c>
      <c r="K3" s="35">
        <v>5669.6018207956404</v>
      </c>
      <c r="L3" s="35">
        <v>4912.8693840616388</v>
      </c>
      <c r="M3" s="35">
        <v>0</v>
      </c>
      <c r="N3" s="35">
        <v>9246.6119855631296</v>
      </c>
      <c r="O3" s="35">
        <v>3980.3077724456043</v>
      </c>
      <c r="P3" s="35">
        <v>13.825601222933336</v>
      </c>
      <c r="Q3" s="36">
        <v>0</v>
      </c>
      <c r="R3" s="35">
        <v>8.3950393308792552</v>
      </c>
      <c r="S3" s="35">
        <v>8619.449039207133</v>
      </c>
      <c r="T3" s="35">
        <v>1852.5748703368845</v>
      </c>
      <c r="U3" s="37">
        <v>10480.418948874896</v>
      </c>
    </row>
    <row r="4" spans="1:21" x14ac:dyDescent="0.2">
      <c r="A4" s="114">
        <v>7</v>
      </c>
      <c r="B4" s="114">
        <v>45</v>
      </c>
      <c r="C4" s="114">
        <v>5</v>
      </c>
      <c r="D4" s="114">
        <v>7</v>
      </c>
      <c r="E4" s="34" t="s">
        <v>15</v>
      </c>
      <c r="F4" s="35">
        <v>11142.019838054201</v>
      </c>
      <c r="G4" s="35">
        <v>19681.820848435302</v>
      </c>
      <c r="H4" s="35">
        <v>457.51983147390001</v>
      </c>
      <c r="I4" s="35">
        <v>0</v>
      </c>
      <c r="J4" s="35">
        <v>0</v>
      </c>
      <c r="K4" s="35">
        <v>29735.0479732446</v>
      </c>
      <c r="L4" s="35">
        <v>8114.3930594539979</v>
      </c>
      <c r="M4" s="35">
        <v>2626.9183086987009</v>
      </c>
      <c r="N4" s="35">
        <v>12120.504222984589</v>
      </c>
      <c r="O4" s="35">
        <v>19150.123582877495</v>
      </c>
      <c r="P4" s="35">
        <v>0</v>
      </c>
      <c r="Q4" s="36">
        <v>0</v>
      </c>
      <c r="R4" s="35">
        <v>0</v>
      </c>
      <c r="S4" s="35">
        <v>10513.510160235794</v>
      </c>
      <c r="T4" s="35">
        <v>348.42202535870007</v>
      </c>
      <c r="U4" s="44">
        <v>10861.932185594495</v>
      </c>
    </row>
    <row r="5" spans="1:21" x14ac:dyDescent="0.2">
      <c r="A5" s="114">
        <v>18</v>
      </c>
      <c r="B5" s="114">
        <v>46</v>
      </c>
      <c r="C5" s="114">
        <v>6</v>
      </c>
      <c r="D5" s="114">
        <v>18</v>
      </c>
      <c r="E5" s="34" t="s">
        <v>16</v>
      </c>
      <c r="F5" s="35">
        <v>2815.4169384319002</v>
      </c>
      <c r="G5" s="35">
        <v>9251.0327377412141</v>
      </c>
      <c r="H5" s="35">
        <v>138.3488716386</v>
      </c>
      <c r="I5" s="35">
        <v>28.763713369600001</v>
      </c>
      <c r="J5" s="35">
        <v>0</v>
      </c>
      <c r="K5" s="35">
        <v>8151.7075126899026</v>
      </c>
      <c r="L5" s="35">
        <v>8154.4016559323991</v>
      </c>
      <c r="M5" s="35">
        <v>0</v>
      </c>
      <c r="N5" s="35">
        <v>7923.0424398321029</v>
      </c>
      <c r="O5" s="35">
        <v>5115.9893227941993</v>
      </c>
      <c r="P5" s="35">
        <v>0</v>
      </c>
      <c r="Q5" s="36">
        <v>0</v>
      </c>
      <c r="R5" s="35">
        <v>0</v>
      </c>
      <c r="S5" s="35">
        <v>7800.4313484547029</v>
      </c>
      <c r="T5" s="35">
        <v>1720.6041718119</v>
      </c>
      <c r="U5" s="44">
        <v>9521.0355202666033</v>
      </c>
    </row>
    <row r="6" spans="1:21" x14ac:dyDescent="0.2">
      <c r="A6" s="114">
        <v>37</v>
      </c>
      <c r="B6" s="114">
        <v>47</v>
      </c>
      <c r="C6" s="114">
        <v>7</v>
      </c>
      <c r="D6" s="114">
        <v>37</v>
      </c>
      <c r="E6" s="34" t="s">
        <v>17</v>
      </c>
      <c r="F6" s="35">
        <v>4325.5940208112952</v>
      </c>
      <c r="G6" s="35">
        <v>2990.5825780847008</v>
      </c>
      <c r="H6" s="35">
        <v>104.93840102980003</v>
      </c>
      <c r="I6" s="35">
        <v>13.734681120600012</v>
      </c>
      <c r="J6" s="35">
        <v>0</v>
      </c>
      <c r="K6" s="35">
        <v>5294.3129775127045</v>
      </c>
      <c r="L6" s="35">
        <v>1117.5462975741</v>
      </c>
      <c r="M6" s="35">
        <v>0</v>
      </c>
      <c r="N6" s="35">
        <v>5079.4854613320031</v>
      </c>
      <c r="O6" s="35">
        <v>1339.8913397940005</v>
      </c>
      <c r="P6" s="35">
        <v>0</v>
      </c>
      <c r="Q6" s="36">
        <v>0</v>
      </c>
      <c r="R6" s="35">
        <v>81.636156632200013</v>
      </c>
      <c r="S6" s="35">
        <v>3639.8193734846004</v>
      </c>
      <c r="T6" s="35">
        <v>1891.4347871336997</v>
      </c>
      <c r="U6" s="44">
        <v>5612.8903172504997</v>
      </c>
    </row>
    <row r="7" spans="1:21" x14ac:dyDescent="0.2">
      <c r="A7" s="114">
        <v>1</v>
      </c>
      <c r="B7" s="114">
        <v>17</v>
      </c>
      <c r="C7" s="114">
        <v>10</v>
      </c>
      <c r="D7" s="114">
        <v>1</v>
      </c>
      <c r="E7" s="34" t="s">
        <v>18</v>
      </c>
      <c r="F7" s="35">
        <v>2735.8257333897004</v>
      </c>
      <c r="G7" s="35">
        <v>3393.7905332406999</v>
      </c>
      <c r="H7" s="35">
        <v>520.84021004420015</v>
      </c>
      <c r="I7" s="35">
        <v>0</v>
      </c>
      <c r="J7" s="35">
        <v>0</v>
      </c>
      <c r="K7" s="35">
        <v>7677.4919305488002</v>
      </c>
      <c r="L7" s="35">
        <v>24.5821395348</v>
      </c>
      <c r="M7" s="35">
        <v>523.69532142639991</v>
      </c>
      <c r="N7" s="35">
        <v>3110.0615666121994</v>
      </c>
      <c r="O7" s="35">
        <v>273.86175183900002</v>
      </c>
      <c r="P7" s="35">
        <v>0</v>
      </c>
      <c r="Q7" s="36">
        <v>0</v>
      </c>
      <c r="R7" s="35">
        <v>0</v>
      </c>
      <c r="S7" s="35">
        <v>3509.4758140999998</v>
      </c>
      <c r="T7" s="35">
        <v>331.88540667580003</v>
      </c>
      <c r="U7" s="44">
        <v>3841.3612207757997</v>
      </c>
    </row>
    <row r="8" spans="1:21" x14ac:dyDescent="0.2">
      <c r="A8" s="114">
        <v>17</v>
      </c>
      <c r="B8" s="114">
        <v>18</v>
      </c>
      <c r="C8" s="114">
        <v>11</v>
      </c>
      <c r="D8" s="114">
        <v>17</v>
      </c>
      <c r="E8" s="34" t="s">
        <v>19</v>
      </c>
      <c r="F8" s="35">
        <v>10491.463321171304</v>
      </c>
      <c r="G8" s="35">
        <v>4683.0501742326969</v>
      </c>
      <c r="H8" s="35">
        <v>224.50990285370005</v>
      </c>
      <c r="I8" s="35">
        <v>0</v>
      </c>
      <c r="J8" s="35">
        <v>0</v>
      </c>
      <c r="K8" s="35">
        <v>10816.182836957594</v>
      </c>
      <c r="L8" s="35">
        <v>161.21141261109997</v>
      </c>
      <c r="M8" s="35">
        <v>0</v>
      </c>
      <c r="N8" s="35">
        <v>16896.15833752149</v>
      </c>
      <c r="O8" s="35">
        <v>1373.2885096335999</v>
      </c>
      <c r="P8" s="35">
        <v>0</v>
      </c>
      <c r="Q8" s="36">
        <v>0</v>
      </c>
      <c r="R8" s="35">
        <v>0</v>
      </c>
      <c r="S8" s="35">
        <v>4040.1112981268006</v>
      </c>
      <c r="T8" s="35">
        <v>521.36792479579992</v>
      </c>
      <c r="U8" s="44">
        <v>4561.4792229226005</v>
      </c>
    </row>
    <row r="9" spans="1:21" x14ac:dyDescent="0.2">
      <c r="A9" s="114">
        <v>23</v>
      </c>
      <c r="B9" s="114">
        <v>19</v>
      </c>
      <c r="C9" s="114">
        <v>12</v>
      </c>
      <c r="D9" s="114">
        <v>23</v>
      </c>
      <c r="E9" s="34" t="s">
        <v>20</v>
      </c>
      <c r="F9" s="35">
        <v>26859.101636584943</v>
      </c>
      <c r="G9" s="35">
        <v>5330.2289189192707</v>
      </c>
      <c r="H9" s="35">
        <v>71.792481558116705</v>
      </c>
      <c r="I9" s="35">
        <v>126.42084251618897</v>
      </c>
      <c r="J9" s="35">
        <v>0</v>
      </c>
      <c r="K9" s="35">
        <v>35085.506484151978</v>
      </c>
      <c r="L9" s="35">
        <v>1148.3943292870422</v>
      </c>
      <c r="M9" s="35">
        <v>0</v>
      </c>
      <c r="N9" s="35">
        <v>17056.096637034934</v>
      </c>
      <c r="O9" s="35">
        <v>14429.385219049525</v>
      </c>
      <c r="P9" s="35">
        <v>0</v>
      </c>
      <c r="Q9" s="36">
        <v>0</v>
      </c>
      <c r="R9" s="35">
        <v>0</v>
      </c>
      <c r="S9" s="35">
        <v>21874.808090240655</v>
      </c>
      <c r="T9" s="35">
        <v>4303.7020757540586</v>
      </c>
      <c r="U9" s="44">
        <v>26178.510165994714</v>
      </c>
    </row>
    <row r="10" spans="1:21" x14ac:dyDescent="0.2">
      <c r="A10" s="114">
        <v>5</v>
      </c>
      <c r="B10" s="114">
        <v>21</v>
      </c>
      <c r="C10" s="114">
        <v>15</v>
      </c>
      <c r="D10" s="114">
        <v>5</v>
      </c>
      <c r="E10" s="34" t="s">
        <v>21</v>
      </c>
      <c r="F10" s="35">
        <v>8249.582131352232</v>
      </c>
      <c r="G10" s="35">
        <v>7092.3075853192804</v>
      </c>
      <c r="H10" s="35">
        <v>481.69299275321652</v>
      </c>
      <c r="I10" s="35">
        <v>66.974706615983834</v>
      </c>
      <c r="J10" s="35">
        <v>0</v>
      </c>
      <c r="K10" s="35">
        <v>15653.715979199407</v>
      </c>
      <c r="L10" s="35">
        <v>7101.7883941895061</v>
      </c>
      <c r="M10" s="35">
        <v>0</v>
      </c>
      <c r="N10" s="35">
        <v>19123.048961574139</v>
      </c>
      <c r="O10" s="35">
        <v>7304.2842154233767</v>
      </c>
      <c r="P10" s="35">
        <v>35.337655939273105</v>
      </c>
      <c r="Q10" s="36">
        <v>0</v>
      </c>
      <c r="R10" s="35">
        <v>2.5894670767580914</v>
      </c>
      <c r="S10" s="35">
        <v>14125.624218730234</v>
      </c>
      <c r="T10" s="35">
        <v>3651.0452374306906</v>
      </c>
      <c r="U10" s="44">
        <v>17779.258923237681</v>
      </c>
    </row>
    <row r="11" spans="1:21" x14ac:dyDescent="0.2">
      <c r="A11" s="114">
        <v>22</v>
      </c>
      <c r="B11" s="114">
        <v>22</v>
      </c>
      <c r="C11" s="114">
        <v>16</v>
      </c>
      <c r="D11" s="114">
        <v>22</v>
      </c>
      <c r="E11" s="34" t="s">
        <v>22</v>
      </c>
      <c r="F11" s="35">
        <v>14663.301986555498</v>
      </c>
      <c r="G11" s="35">
        <v>8014.4654025568962</v>
      </c>
      <c r="H11" s="35">
        <v>1746.7748882146002</v>
      </c>
      <c r="I11" s="35">
        <v>180.07606974079988</v>
      </c>
      <c r="J11" s="35">
        <v>0</v>
      </c>
      <c r="K11" s="35">
        <v>20843.079802310691</v>
      </c>
      <c r="L11" s="35">
        <v>1485.5632316368008</v>
      </c>
      <c r="M11" s="35">
        <v>2043.6842188660999</v>
      </c>
      <c r="N11" s="35">
        <v>14312.637161598694</v>
      </c>
      <c r="O11" s="35">
        <v>4320.9975337300993</v>
      </c>
      <c r="P11" s="35">
        <v>10.748618655200003</v>
      </c>
      <c r="Q11" s="36">
        <v>0</v>
      </c>
      <c r="R11" s="35">
        <v>0</v>
      </c>
      <c r="S11" s="35">
        <v>5228.4031692938979</v>
      </c>
      <c r="T11" s="35">
        <v>2788.6222027582007</v>
      </c>
      <c r="U11" s="44">
        <v>8017.0253720520986</v>
      </c>
    </row>
    <row r="12" spans="1:21" x14ac:dyDescent="0.2">
      <c r="A12" s="114">
        <v>25</v>
      </c>
      <c r="B12" s="114">
        <v>23</v>
      </c>
      <c r="C12" s="114">
        <v>17</v>
      </c>
      <c r="D12" s="114">
        <v>25</v>
      </c>
      <c r="E12" s="34" t="s">
        <v>23</v>
      </c>
      <c r="F12" s="35">
        <v>20904.577666635312</v>
      </c>
      <c r="G12" s="35">
        <v>48026.345519934664</v>
      </c>
      <c r="H12" s="35">
        <v>4220.198665587468</v>
      </c>
      <c r="I12" s="35">
        <v>320.22664446041995</v>
      </c>
      <c r="J12" s="35">
        <v>0</v>
      </c>
      <c r="K12" s="35">
        <v>22560.947940644019</v>
      </c>
      <c r="L12" s="35">
        <v>12640.585215103591</v>
      </c>
      <c r="M12" s="35">
        <v>6724.708957182298</v>
      </c>
      <c r="N12" s="35">
        <v>26216.013352198119</v>
      </c>
      <c r="O12" s="35">
        <v>36364.29762909071</v>
      </c>
      <c r="P12" s="35">
        <v>3525.4814610107001</v>
      </c>
      <c r="Q12" s="36">
        <v>544.01190903600002</v>
      </c>
      <c r="R12" s="35">
        <v>1150.7022926328998</v>
      </c>
      <c r="S12" s="35">
        <v>4337.1726704567991</v>
      </c>
      <c r="T12" s="35">
        <v>497.85170766089993</v>
      </c>
      <c r="U12" s="44">
        <v>6529.7385797865982</v>
      </c>
    </row>
    <row r="13" spans="1:21" x14ac:dyDescent="0.2">
      <c r="A13" s="114">
        <v>44</v>
      </c>
      <c r="B13" s="114">
        <v>24</v>
      </c>
      <c r="C13" s="114">
        <v>18</v>
      </c>
      <c r="D13" s="114">
        <v>44</v>
      </c>
      <c r="E13" s="34" t="s">
        <v>24</v>
      </c>
      <c r="F13" s="35">
        <v>7002.769439501003</v>
      </c>
      <c r="G13" s="35">
        <v>27846.340860761575</v>
      </c>
      <c r="H13" s="35">
        <v>545.00388943350026</v>
      </c>
      <c r="I13" s="35">
        <v>0</v>
      </c>
      <c r="J13" s="35">
        <v>0</v>
      </c>
      <c r="K13" s="35">
        <v>24800.117222225719</v>
      </c>
      <c r="L13" s="35">
        <v>12788.437952267297</v>
      </c>
      <c r="M13" s="35">
        <v>18978.513342495899</v>
      </c>
      <c r="N13" s="35">
        <v>8373.7986722829974</v>
      </c>
      <c r="O13" s="35">
        <v>24236.088780322192</v>
      </c>
      <c r="P13" s="35">
        <v>600.68152622910009</v>
      </c>
      <c r="Q13" s="36">
        <v>0</v>
      </c>
      <c r="R13" s="35">
        <v>0</v>
      </c>
      <c r="S13" s="35">
        <v>6056.7977946381015</v>
      </c>
      <c r="T13" s="35">
        <v>682.7896862613004</v>
      </c>
      <c r="U13" s="44">
        <v>6739.5874808994022</v>
      </c>
    </row>
    <row r="14" spans="1:21" x14ac:dyDescent="0.2">
      <c r="A14" s="114">
        <v>2</v>
      </c>
      <c r="B14" s="114">
        <v>26</v>
      </c>
      <c r="C14" s="114">
        <v>21</v>
      </c>
      <c r="D14" s="114">
        <v>2</v>
      </c>
      <c r="E14" s="34" t="s">
        <v>25</v>
      </c>
      <c r="F14" s="35">
        <v>2702.5979104726443</v>
      </c>
      <c r="G14" s="35">
        <v>17361.620909883419</v>
      </c>
      <c r="H14" s="35">
        <v>36.218311688492818</v>
      </c>
      <c r="I14" s="35">
        <v>129.67984899957267</v>
      </c>
      <c r="J14" s="35">
        <v>0</v>
      </c>
      <c r="K14" s="35">
        <v>6679.1826949696524</v>
      </c>
      <c r="L14" s="35">
        <v>10407.081211560089</v>
      </c>
      <c r="M14" s="35">
        <v>2874.2736563818439</v>
      </c>
      <c r="N14" s="35">
        <v>15002.290643367971</v>
      </c>
      <c r="O14" s="35">
        <v>14406.657829010956</v>
      </c>
      <c r="P14" s="35">
        <v>49.750396793870394</v>
      </c>
      <c r="Q14" s="36">
        <v>0</v>
      </c>
      <c r="R14" s="35">
        <v>0</v>
      </c>
      <c r="S14" s="35">
        <v>8297.2955496974646</v>
      </c>
      <c r="T14" s="35">
        <v>1947.1724897167514</v>
      </c>
      <c r="U14" s="44">
        <v>10244.468039414216</v>
      </c>
    </row>
    <row r="15" spans="1:21" x14ac:dyDescent="0.2">
      <c r="A15" s="114">
        <v>16</v>
      </c>
      <c r="B15" s="114">
        <v>27</v>
      </c>
      <c r="C15" s="114">
        <v>22</v>
      </c>
      <c r="D15" s="114">
        <v>16</v>
      </c>
      <c r="E15" s="34" t="s">
        <v>26</v>
      </c>
      <c r="F15" s="35">
        <v>4342.8782158632976</v>
      </c>
      <c r="G15" s="35">
        <v>25247.284583160672</v>
      </c>
      <c r="H15" s="35">
        <v>5015.6130604714981</v>
      </c>
      <c r="I15" s="35">
        <v>581.26434052839966</v>
      </c>
      <c r="J15" s="35">
        <v>0</v>
      </c>
      <c r="K15" s="35">
        <v>1786.4708162604995</v>
      </c>
      <c r="L15" s="35">
        <v>11806.639211904097</v>
      </c>
      <c r="M15" s="35">
        <v>6321.3207418960064</v>
      </c>
      <c r="N15" s="35">
        <v>8357.6890659326145</v>
      </c>
      <c r="O15" s="35">
        <v>22910.911790311908</v>
      </c>
      <c r="P15" s="35">
        <v>12649.723172585484</v>
      </c>
      <c r="Q15" s="36">
        <v>0</v>
      </c>
      <c r="R15" s="35">
        <v>287.00000286369976</v>
      </c>
      <c r="S15" s="35">
        <v>4558.145837266401</v>
      </c>
      <c r="T15" s="35">
        <v>110.6100172941</v>
      </c>
      <c r="U15" s="44">
        <v>4955.7558574242003</v>
      </c>
    </row>
    <row r="16" spans="1:21" x14ac:dyDescent="0.2">
      <c r="A16" s="114">
        <v>30</v>
      </c>
      <c r="B16" s="114">
        <v>28</v>
      </c>
      <c r="C16" s="114">
        <v>23</v>
      </c>
      <c r="D16" s="114">
        <v>30</v>
      </c>
      <c r="E16" s="34" t="s">
        <v>27</v>
      </c>
      <c r="F16" s="35">
        <v>11384.931557910608</v>
      </c>
      <c r="G16" s="35">
        <v>16978.023562128172</v>
      </c>
      <c r="H16" s="35">
        <v>4783.2160076490936</v>
      </c>
      <c r="I16" s="35">
        <v>266.41494550319999</v>
      </c>
      <c r="J16" s="35">
        <v>0</v>
      </c>
      <c r="K16" s="35">
        <v>7993.2227647238033</v>
      </c>
      <c r="L16" s="35">
        <v>11405.855275653212</v>
      </c>
      <c r="M16" s="35">
        <v>11899.432409583309</v>
      </c>
      <c r="N16" s="35">
        <v>17147.358969454275</v>
      </c>
      <c r="O16" s="35">
        <v>8548.4453209145031</v>
      </c>
      <c r="P16" s="35">
        <v>806.54381222829977</v>
      </c>
      <c r="Q16" s="36">
        <v>0</v>
      </c>
      <c r="R16" s="35">
        <v>0</v>
      </c>
      <c r="S16" s="35">
        <v>5814.0018812347962</v>
      </c>
      <c r="T16" s="35">
        <v>725.09288724930047</v>
      </c>
      <c r="U16" s="44">
        <v>6539.0947684840967</v>
      </c>
    </row>
    <row r="17" spans="1:21" x14ac:dyDescent="0.2">
      <c r="A17" s="114">
        <v>19</v>
      </c>
      <c r="B17" s="114">
        <v>49</v>
      </c>
      <c r="C17" s="114">
        <v>26</v>
      </c>
      <c r="D17" s="114">
        <v>19</v>
      </c>
      <c r="E17" s="34" t="s">
        <v>28</v>
      </c>
      <c r="F17" s="35">
        <v>21805.22106003957</v>
      </c>
      <c r="G17" s="35">
        <v>425.66486580508729</v>
      </c>
      <c r="H17" s="35">
        <v>0</v>
      </c>
      <c r="I17" s="35">
        <v>0</v>
      </c>
      <c r="J17" s="35">
        <v>0</v>
      </c>
      <c r="K17" s="35">
        <v>1972.3235806831833</v>
      </c>
      <c r="L17" s="35">
        <v>0</v>
      </c>
      <c r="M17" s="35">
        <v>0</v>
      </c>
      <c r="N17" s="35">
        <v>0</v>
      </c>
      <c r="O17" s="35">
        <v>395.57092387026614</v>
      </c>
      <c r="P17" s="35">
        <v>0</v>
      </c>
      <c r="Q17" s="36">
        <v>0</v>
      </c>
      <c r="R17" s="35">
        <v>0</v>
      </c>
      <c r="S17" s="35">
        <v>451.62247761442319</v>
      </c>
      <c r="T17" s="35">
        <v>0</v>
      </c>
      <c r="U17" s="44">
        <v>451.62247761442319</v>
      </c>
    </row>
    <row r="18" spans="1:21" x14ac:dyDescent="0.2">
      <c r="A18" s="114">
        <v>24</v>
      </c>
      <c r="B18" s="114">
        <v>50</v>
      </c>
      <c r="C18" s="114">
        <v>27</v>
      </c>
      <c r="D18" s="114">
        <v>24</v>
      </c>
      <c r="E18" s="34" t="s">
        <v>29</v>
      </c>
      <c r="F18" s="35">
        <v>14916.430174063098</v>
      </c>
      <c r="G18" s="35">
        <v>181.83572569570001</v>
      </c>
      <c r="H18" s="35">
        <v>0</v>
      </c>
      <c r="I18" s="35">
        <v>0</v>
      </c>
      <c r="J18" s="35">
        <v>0</v>
      </c>
      <c r="K18" s="35">
        <v>7071.6825053464972</v>
      </c>
      <c r="L18" s="35">
        <v>0</v>
      </c>
      <c r="M18" s="35">
        <v>0</v>
      </c>
      <c r="N18" s="35">
        <v>218.64504132499997</v>
      </c>
      <c r="O18" s="35">
        <v>381.41473558770002</v>
      </c>
      <c r="P18" s="35">
        <v>0</v>
      </c>
      <c r="Q18" s="36">
        <v>0</v>
      </c>
      <c r="R18" s="35">
        <v>0</v>
      </c>
      <c r="S18" s="35">
        <v>147.29287919439994</v>
      </c>
      <c r="T18" s="35">
        <v>10.670645191499998</v>
      </c>
      <c r="U18" s="44">
        <v>157.96352438589994</v>
      </c>
    </row>
    <row r="19" spans="1:21" x14ac:dyDescent="0.2">
      <c r="A19" s="114">
        <v>26</v>
      </c>
      <c r="B19" s="114">
        <v>51</v>
      </c>
      <c r="C19" s="114">
        <v>28</v>
      </c>
      <c r="D19" s="114">
        <v>26</v>
      </c>
      <c r="E19" s="34" t="s">
        <v>30</v>
      </c>
      <c r="F19" s="35">
        <v>58325.935583880833</v>
      </c>
      <c r="G19" s="35">
        <v>883.7245420300186</v>
      </c>
      <c r="H19" s="35">
        <v>0</v>
      </c>
      <c r="I19" s="35">
        <v>0</v>
      </c>
      <c r="J19" s="35">
        <v>0</v>
      </c>
      <c r="K19" s="35">
        <v>593.46180027184653</v>
      </c>
      <c r="L19" s="35">
        <v>0</v>
      </c>
      <c r="M19" s="35">
        <v>0</v>
      </c>
      <c r="N19" s="35">
        <v>2236.187209429218</v>
      </c>
      <c r="O19" s="35">
        <v>1014.4055618850465</v>
      </c>
      <c r="P19" s="35">
        <v>0</v>
      </c>
      <c r="Q19" s="36">
        <v>0</v>
      </c>
      <c r="R19" s="35">
        <v>0</v>
      </c>
      <c r="S19" s="35">
        <v>3602.6693060144603</v>
      </c>
      <c r="T19" s="35">
        <v>1163.6235199757873</v>
      </c>
      <c r="U19" s="44">
        <v>4766.2928259902474</v>
      </c>
    </row>
    <row r="20" spans="1:21" x14ac:dyDescent="0.2">
      <c r="A20" s="114">
        <v>43</v>
      </c>
      <c r="B20" s="114">
        <v>52</v>
      </c>
      <c r="C20" s="114">
        <v>29</v>
      </c>
      <c r="D20" s="114">
        <v>43</v>
      </c>
      <c r="E20" s="34" t="s">
        <v>31</v>
      </c>
      <c r="F20" s="35">
        <v>10422.760808696001</v>
      </c>
      <c r="G20" s="35">
        <v>3828.9747539575001</v>
      </c>
      <c r="H20" s="35">
        <v>0</v>
      </c>
      <c r="I20" s="35">
        <v>0</v>
      </c>
      <c r="J20" s="35">
        <v>0</v>
      </c>
      <c r="K20" s="35">
        <v>23158.376599838619</v>
      </c>
      <c r="L20" s="35">
        <v>0</v>
      </c>
      <c r="M20" s="35">
        <v>0</v>
      </c>
      <c r="N20" s="35">
        <v>5325.6063543870005</v>
      </c>
      <c r="O20" s="35">
        <v>2485.4609772698991</v>
      </c>
      <c r="P20" s="35">
        <v>0</v>
      </c>
      <c r="Q20" s="36">
        <v>0</v>
      </c>
      <c r="R20" s="35">
        <v>0</v>
      </c>
      <c r="S20" s="35">
        <v>1250.5232691889998</v>
      </c>
      <c r="T20" s="35">
        <v>343.65759173329997</v>
      </c>
      <c r="U20" s="44">
        <v>1594.1808609222999</v>
      </c>
    </row>
    <row r="21" spans="1:21" x14ac:dyDescent="0.2">
      <c r="A21" s="114">
        <v>13</v>
      </c>
      <c r="B21" s="114">
        <v>1</v>
      </c>
      <c r="C21" s="114">
        <v>32</v>
      </c>
      <c r="D21" s="114">
        <v>13</v>
      </c>
      <c r="E21" s="34" t="s">
        <v>32</v>
      </c>
      <c r="F21" s="35">
        <v>96076.038903553315</v>
      </c>
      <c r="G21" s="35">
        <v>8717.9460139164912</v>
      </c>
      <c r="H21" s="35">
        <v>1262.9597607925</v>
      </c>
      <c r="I21" s="35">
        <v>134.78394449020001</v>
      </c>
      <c r="J21" s="35">
        <v>12286.668076745596</v>
      </c>
      <c r="K21" s="35">
        <v>27788.158388688295</v>
      </c>
      <c r="L21" s="35">
        <v>6087.3693978578003</v>
      </c>
      <c r="M21" s="35">
        <v>4263.1742455075</v>
      </c>
      <c r="N21" s="35">
        <v>5753.693523283001</v>
      </c>
      <c r="O21" s="35">
        <v>49663.917615376238</v>
      </c>
      <c r="P21" s="35">
        <v>13.5750904168</v>
      </c>
      <c r="Q21" s="36">
        <v>0</v>
      </c>
      <c r="R21" s="35">
        <v>0</v>
      </c>
      <c r="S21" s="35">
        <v>5869.3730511479007</v>
      </c>
      <c r="T21" s="35">
        <v>3458.8879898629007</v>
      </c>
      <c r="U21" s="44">
        <v>9328.2610410108009</v>
      </c>
    </row>
    <row r="22" spans="1:21" x14ac:dyDescent="0.2">
      <c r="A22" s="114">
        <v>15</v>
      </c>
      <c r="B22" s="114">
        <v>2</v>
      </c>
      <c r="C22" s="114">
        <v>33</v>
      </c>
      <c r="D22" s="114">
        <v>15</v>
      </c>
      <c r="E22" s="34" t="s">
        <v>33</v>
      </c>
      <c r="F22" s="35">
        <v>53998.098297688804</v>
      </c>
      <c r="G22" s="35">
        <v>40832.731847477837</v>
      </c>
      <c r="H22" s="35">
        <v>5042.3706768978336</v>
      </c>
      <c r="I22" s="35">
        <v>457.25888973872532</v>
      </c>
      <c r="J22" s="35">
        <v>7.1562352890000014</v>
      </c>
      <c r="K22" s="35">
        <v>56962.258565560012</v>
      </c>
      <c r="L22" s="35">
        <v>10367.535061650202</v>
      </c>
      <c r="M22" s="35">
        <v>70987.0223316068</v>
      </c>
      <c r="N22" s="35">
        <v>19194.836187715602</v>
      </c>
      <c r="O22" s="35">
        <v>30815.932368488222</v>
      </c>
      <c r="P22" s="35">
        <v>1531.7220940771999</v>
      </c>
      <c r="Q22" s="36">
        <v>0</v>
      </c>
      <c r="R22" s="35">
        <v>3.9188460271999999</v>
      </c>
      <c r="S22" s="35">
        <v>10475.139253252313</v>
      </c>
      <c r="T22" s="35">
        <v>2750.1933242191003</v>
      </c>
      <c r="U22" s="44">
        <v>13229.251423498614</v>
      </c>
    </row>
    <row r="23" spans="1:21" x14ac:dyDescent="0.2">
      <c r="A23" s="114">
        <v>27</v>
      </c>
      <c r="B23" s="114">
        <v>3</v>
      </c>
      <c r="C23" s="114">
        <v>34</v>
      </c>
      <c r="D23" s="114">
        <v>27</v>
      </c>
      <c r="E23" s="34" t="s">
        <v>34</v>
      </c>
      <c r="F23" s="35">
        <v>3297.3264375838994</v>
      </c>
      <c r="G23" s="35">
        <v>11478.8057166616</v>
      </c>
      <c r="H23" s="35">
        <v>2833.7728028053989</v>
      </c>
      <c r="I23" s="35">
        <v>948.04429459740015</v>
      </c>
      <c r="J23" s="35">
        <v>0</v>
      </c>
      <c r="K23" s="35">
        <v>4059.8557501597006</v>
      </c>
      <c r="L23" s="35">
        <v>0</v>
      </c>
      <c r="M23" s="35">
        <v>0</v>
      </c>
      <c r="N23" s="35">
        <v>14160.467638792019</v>
      </c>
      <c r="O23" s="35">
        <v>8998.1833003371976</v>
      </c>
      <c r="P23" s="35">
        <v>0</v>
      </c>
      <c r="Q23" s="36">
        <v>0</v>
      </c>
      <c r="R23" s="35">
        <v>27.414390463499998</v>
      </c>
      <c r="S23" s="35">
        <v>4238.5576296171994</v>
      </c>
      <c r="T23" s="35">
        <v>1213.5173381324996</v>
      </c>
      <c r="U23" s="44">
        <v>5479.489358213199</v>
      </c>
    </row>
    <row r="24" spans="1:21" x14ac:dyDescent="0.2">
      <c r="A24" s="114">
        <v>31</v>
      </c>
      <c r="B24" s="114">
        <v>4</v>
      </c>
      <c r="C24" s="114">
        <v>35</v>
      </c>
      <c r="D24" s="114">
        <v>31</v>
      </c>
      <c r="E24" s="155" t="s">
        <v>35</v>
      </c>
      <c r="F24" s="35">
        <v>16322.035375561505</v>
      </c>
      <c r="G24" s="35">
        <v>37457.448960305788</v>
      </c>
      <c r="H24" s="35">
        <v>1641.3933672809999</v>
      </c>
      <c r="I24" s="35">
        <v>72.007631132299991</v>
      </c>
      <c r="J24" s="35">
        <v>0</v>
      </c>
      <c r="K24" s="35">
        <v>20276.882149723311</v>
      </c>
      <c r="L24" s="35">
        <v>6425.1116358387035</v>
      </c>
      <c r="M24" s="35">
        <v>31558.40887442599</v>
      </c>
      <c r="N24" s="35">
        <v>14889.306203628092</v>
      </c>
      <c r="O24" s="35">
        <v>13562.337986358802</v>
      </c>
      <c r="P24" s="35">
        <v>5.6516301775000004</v>
      </c>
      <c r="Q24" s="36">
        <v>0</v>
      </c>
      <c r="R24" s="35">
        <v>0</v>
      </c>
      <c r="S24" s="35">
        <v>4682.3972252851017</v>
      </c>
      <c r="T24" s="35">
        <v>85.893409893799998</v>
      </c>
      <c r="U24" s="44">
        <v>4768.2906351789015</v>
      </c>
    </row>
    <row r="25" spans="1:21" x14ac:dyDescent="0.2">
      <c r="A25" s="114">
        <v>32</v>
      </c>
      <c r="B25" s="114">
        <v>5</v>
      </c>
      <c r="C25" s="114">
        <v>36</v>
      </c>
      <c r="D25" s="114">
        <v>32</v>
      </c>
      <c r="E25" s="34" t="s">
        <v>36</v>
      </c>
      <c r="F25" s="35">
        <v>42600.251047972582</v>
      </c>
      <c r="G25" s="35">
        <v>35217.018250872163</v>
      </c>
      <c r="H25" s="35">
        <v>6100.1294056707011</v>
      </c>
      <c r="I25" s="35">
        <v>0</v>
      </c>
      <c r="J25" s="35">
        <v>0</v>
      </c>
      <c r="K25" s="35">
        <v>32221.303720514974</v>
      </c>
      <c r="L25" s="35">
        <v>8229.7270496395995</v>
      </c>
      <c r="M25" s="35">
        <v>28015.98261178501</v>
      </c>
      <c r="N25" s="35">
        <v>23007.98585105356</v>
      </c>
      <c r="O25" s="35">
        <v>35862.2252783808</v>
      </c>
      <c r="P25" s="35">
        <v>1836.5656871655999</v>
      </c>
      <c r="Q25" s="36">
        <v>0</v>
      </c>
      <c r="R25" s="35">
        <v>284.7716175554001</v>
      </c>
      <c r="S25" s="35">
        <v>9148.6885888403976</v>
      </c>
      <c r="T25" s="35">
        <v>1536.2137955511007</v>
      </c>
      <c r="U25" s="44">
        <v>10969.674001946898</v>
      </c>
    </row>
    <row r="26" spans="1:21" x14ac:dyDescent="0.2">
      <c r="A26" s="114">
        <v>40</v>
      </c>
      <c r="B26" s="114">
        <v>6</v>
      </c>
      <c r="C26" s="114">
        <v>37</v>
      </c>
      <c r="D26" s="114">
        <v>40</v>
      </c>
      <c r="E26" s="34" t="s">
        <v>37</v>
      </c>
      <c r="F26" s="35">
        <v>31247.035278745912</v>
      </c>
      <c r="G26" s="35">
        <v>5698.0361671917017</v>
      </c>
      <c r="H26" s="35">
        <v>640.79079687749982</v>
      </c>
      <c r="I26" s="35">
        <v>64.708135412599972</v>
      </c>
      <c r="J26" s="35">
        <v>0</v>
      </c>
      <c r="K26" s="35">
        <v>19984.632059404012</v>
      </c>
      <c r="L26" s="35">
        <v>3347.1138037997998</v>
      </c>
      <c r="M26" s="35">
        <v>5503.1140084111985</v>
      </c>
      <c r="N26" s="35">
        <v>7382.7789096500956</v>
      </c>
      <c r="O26" s="35">
        <v>8651.1474389475006</v>
      </c>
      <c r="P26" s="35">
        <v>0</v>
      </c>
      <c r="Q26" s="36">
        <v>0</v>
      </c>
      <c r="R26" s="35">
        <v>0</v>
      </c>
      <c r="S26" s="35">
        <v>2519.1074446969005</v>
      </c>
      <c r="T26" s="35">
        <v>174.01592210300004</v>
      </c>
      <c r="U26" s="44">
        <v>2693.1233667999004</v>
      </c>
    </row>
    <row r="27" spans="1:21" x14ac:dyDescent="0.2">
      <c r="A27" s="114">
        <v>8</v>
      </c>
      <c r="B27" s="114">
        <v>30</v>
      </c>
      <c r="C27" s="114">
        <v>40</v>
      </c>
      <c r="D27" s="114">
        <v>8</v>
      </c>
      <c r="E27" s="34" t="s">
        <v>38</v>
      </c>
      <c r="F27" s="35">
        <v>17016.933192035016</v>
      </c>
      <c r="G27" s="35">
        <v>5114.1682778291997</v>
      </c>
      <c r="H27" s="35">
        <v>148.23930991500001</v>
      </c>
      <c r="I27" s="35">
        <v>0</v>
      </c>
      <c r="J27" s="35">
        <v>0</v>
      </c>
      <c r="K27" s="35">
        <v>32275.779084021848</v>
      </c>
      <c r="L27" s="35">
        <v>735.7013640923999</v>
      </c>
      <c r="M27" s="35">
        <v>0</v>
      </c>
      <c r="N27" s="35">
        <v>44119.355424252397</v>
      </c>
      <c r="O27" s="35">
        <v>3987.1091074220999</v>
      </c>
      <c r="P27" s="35">
        <v>6.475864297500002</v>
      </c>
      <c r="Q27" s="36">
        <v>0</v>
      </c>
      <c r="R27" s="35">
        <v>0</v>
      </c>
      <c r="S27" s="35">
        <v>1935.7481795669996</v>
      </c>
      <c r="T27" s="35">
        <v>292.81652423929995</v>
      </c>
      <c r="U27" s="44">
        <v>2228.5647038062998</v>
      </c>
    </row>
    <row r="28" spans="1:21" x14ac:dyDescent="0.2">
      <c r="A28" s="114">
        <v>9</v>
      </c>
      <c r="B28" s="114">
        <v>31</v>
      </c>
      <c r="C28" s="114">
        <v>41</v>
      </c>
      <c r="D28" s="114">
        <v>9</v>
      </c>
      <c r="E28" s="34" t="s">
        <v>39</v>
      </c>
      <c r="F28" s="35">
        <v>6411.4771790865689</v>
      </c>
      <c r="G28" s="35">
        <v>9902.6212856400525</v>
      </c>
      <c r="H28" s="35">
        <v>458.11402344479757</v>
      </c>
      <c r="I28" s="35">
        <v>49.800744345934042</v>
      </c>
      <c r="J28" s="35">
        <v>0</v>
      </c>
      <c r="K28" s="35">
        <v>22910.863390114286</v>
      </c>
      <c r="L28" s="35">
        <v>9152.2937919420165</v>
      </c>
      <c r="M28" s="35">
        <v>4387.2329735335761</v>
      </c>
      <c r="N28" s="35">
        <v>4474.5900353166871</v>
      </c>
      <c r="O28" s="35">
        <v>23172.957544595109</v>
      </c>
      <c r="P28" s="35">
        <v>298.05826801018247</v>
      </c>
      <c r="Q28" s="36">
        <v>0</v>
      </c>
      <c r="R28" s="35">
        <v>285.32715826576884</v>
      </c>
      <c r="S28" s="35">
        <v>3290.8337825808289</v>
      </c>
      <c r="T28" s="35">
        <v>291.62699753532684</v>
      </c>
      <c r="U28" s="44">
        <v>3867.7879383819245</v>
      </c>
    </row>
    <row r="29" spans="1:21" x14ac:dyDescent="0.2">
      <c r="A29" s="114">
        <v>28</v>
      </c>
      <c r="B29" s="114">
        <v>32</v>
      </c>
      <c r="C29" s="114">
        <v>42</v>
      </c>
      <c r="D29" s="114">
        <v>28</v>
      </c>
      <c r="E29" s="34" t="s">
        <v>40</v>
      </c>
      <c r="F29" s="35">
        <v>10609.27355874</v>
      </c>
      <c r="G29" s="35">
        <v>22532.856099607805</v>
      </c>
      <c r="H29" s="35">
        <v>20935.6990090746</v>
      </c>
      <c r="I29" s="35">
        <v>455.55798273470015</v>
      </c>
      <c r="J29" s="35">
        <v>0</v>
      </c>
      <c r="K29" s="35">
        <v>20739.268126710984</v>
      </c>
      <c r="L29" s="35">
        <v>653.73369403699996</v>
      </c>
      <c r="M29" s="35">
        <v>18751.232519836787</v>
      </c>
      <c r="N29" s="35">
        <v>5216.5939115507017</v>
      </c>
      <c r="O29" s="35">
        <v>51248.212223838666</v>
      </c>
      <c r="P29" s="35">
        <v>1650.2735770778002</v>
      </c>
      <c r="Q29" s="36">
        <v>0</v>
      </c>
      <c r="R29" s="35">
        <v>4.6401262512000034</v>
      </c>
      <c r="S29" s="35">
        <v>1185.35999494</v>
      </c>
      <c r="T29" s="35">
        <v>193.22989001899998</v>
      </c>
      <c r="U29" s="44">
        <v>1383.2300112101998</v>
      </c>
    </row>
    <row r="30" spans="1:21" x14ac:dyDescent="0.2">
      <c r="A30" s="114">
        <v>34</v>
      </c>
      <c r="B30" s="114">
        <v>33</v>
      </c>
      <c r="C30" s="114">
        <v>43</v>
      </c>
      <c r="D30" s="114">
        <v>34</v>
      </c>
      <c r="E30" s="34" t="s">
        <v>41</v>
      </c>
      <c r="F30" s="35">
        <v>932.6937009195002</v>
      </c>
      <c r="G30" s="35">
        <v>2816.5588674197993</v>
      </c>
      <c r="H30" s="35">
        <v>5.3931377950000003</v>
      </c>
      <c r="I30" s="35">
        <v>0</v>
      </c>
      <c r="J30" s="35">
        <v>0</v>
      </c>
      <c r="K30" s="35">
        <v>10600.833843501307</v>
      </c>
      <c r="L30" s="35">
        <v>0</v>
      </c>
      <c r="M30" s="35">
        <v>0</v>
      </c>
      <c r="N30" s="35">
        <v>1505.2989840842001</v>
      </c>
      <c r="O30" s="35">
        <v>9591.0302726188984</v>
      </c>
      <c r="P30" s="35">
        <v>7.1555557008000008</v>
      </c>
      <c r="Q30" s="36">
        <v>0</v>
      </c>
      <c r="R30" s="35">
        <v>0</v>
      </c>
      <c r="S30" s="35">
        <v>486.66844900970005</v>
      </c>
      <c r="T30" s="35">
        <v>108.48745064229998</v>
      </c>
      <c r="U30" s="44">
        <v>595.15589965200002</v>
      </c>
    </row>
    <row r="31" spans="1:21" x14ac:dyDescent="0.2">
      <c r="A31" s="114">
        <v>35</v>
      </c>
      <c r="B31" s="114">
        <v>34</v>
      </c>
      <c r="C31" s="114">
        <v>44</v>
      </c>
      <c r="D31" s="114">
        <v>35</v>
      </c>
      <c r="E31" s="34" t="s">
        <v>42</v>
      </c>
      <c r="F31" s="35">
        <v>1096.5200761319218</v>
      </c>
      <c r="G31" s="35">
        <v>8780.8784475835855</v>
      </c>
      <c r="H31" s="35">
        <v>2798.1275735619001</v>
      </c>
      <c r="I31" s="35">
        <v>210.23501641435169</v>
      </c>
      <c r="J31" s="35">
        <v>0</v>
      </c>
      <c r="K31" s="35">
        <v>5280.2034919834332</v>
      </c>
      <c r="L31" s="35">
        <v>2401.3785051369541</v>
      </c>
      <c r="M31" s="35">
        <v>4902.7823418956268</v>
      </c>
      <c r="N31" s="35">
        <v>534.40416223396471</v>
      </c>
      <c r="O31" s="35">
        <v>10922.022679678368</v>
      </c>
      <c r="P31" s="35">
        <v>9022.6756973492465</v>
      </c>
      <c r="Q31" s="36">
        <v>0</v>
      </c>
      <c r="R31" s="35">
        <v>58.277712395845413</v>
      </c>
      <c r="S31" s="35">
        <v>635.79270766682839</v>
      </c>
      <c r="T31" s="35">
        <v>235.35844147183457</v>
      </c>
      <c r="U31" s="44">
        <v>929.42886153450831</v>
      </c>
    </row>
    <row r="32" spans="1:21" x14ac:dyDescent="0.2">
      <c r="A32" s="114">
        <v>4</v>
      </c>
      <c r="B32" s="114">
        <v>13</v>
      </c>
      <c r="C32" s="114">
        <v>47</v>
      </c>
      <c r="D32" s="114">
        <v>4</v>
      </c>
      <c r="E32" s="34" t="s">
        <v>43</v>
      </c>
      <c r="F32" s="35">
        <v>16737.476238562249</v>
      </c>
      <c r="G32" s="35">
        <v>33035.017928615162</v>
      </c>
      <c r="H32" s="35">
        <v>4819.6269053329424</v>
      </c>
      <c r="I32" s="35">
        <v>1363.0386136813677</v>
      </c>
      <c r="J32" s="35">
        <v>0</v>
      </c>
      <c r="K32" s="35">
        <v>2475.881175868677</v>
      </c>
      <c r="L32" s="35">
        <v>19829.074569223769</v>
      </c>
      <c r="M32" s="35">
        <v>21586.226484263814</v>
      </c>
      <c r="N32" s="35">
        <v>23469.41995490441</v>
      </c>
      <c r="O32" s="35">
        <v>18662.825150135079</v>
      </c>
      <c r="P32" s="35">
        <v>4019.836818313393</v>
      </c>
      <c r="Q32" s="36">
        <v>0</v>
      </c>
      <c r="R32" s="35">
        <v>748.24624897781268</v>
      </c>
      <c r="S32" s="35">
        <v>6921.6556377806028</v>
      </c>
      <c r="T32" s="35">
        <v>1201.7425423190507</v>
      </c>
      <c r="U32" s="44">
        <v>8871.6444290774671</v>
      </c>
    </row>
    <row r="33" spans="1:21" x14ac:dyDescent="0.2">
      <c r="A33" s="114">
        <v>14</v>
      </c>
      <c r="B33" s="114">
        <v>14</v>
      </c>
      <c r="C33" s="114">
        <v>48</v>
      </c>
      <c r="D33" s="114">
        <v>14</v>
      </c>
      <c r="E33" s="34" t="s">
        <v>44</v>
      </c>
      <c r="F33" s="35">
        <v>727.86267549393892</v>
      </c>
      <c r="G33" s="35">
        <v>4796.7218596294879</v>
      </c>
      <c r="H33" s="35">
        <v>1594.6534558152985</v>
      </c>
      <c r="I33" s="35">
        <v>25.85457868858855</v>
      </c>
      <c r="J33" s="35">
        <v>0</v>
      </c>
      <c r="K33" s="35">
        <v>7941.9779494551094</v>
      </c>
      <c r="L33" s="35">
        <v>6259.3908041076629</v>
      </c>
      <c r="M33" s="35">
        <v>2365.0689516339107</v>
      </c>
      <c r="N33" s="35">
        <v>11435.705751588803</v>
      </c>
      <c r="O33" s="35">
        <v>2776.2984678461303</v>
      </c>
      <c r="P33" s="35">
        <v>152.88839979066952</v>
      </c>
      <c r="Q33" s="36">
        <v>0</v>
      </c>
      <c r="R33" s="35">
        <v>889.59806082274554</v>
      </c>
      <c r="S33" s="35">
        <v>9992.1523699995923</v>
      </c>
      <c r="T33" s="35">
        <v>497.54144792078</v>
      </c>
      <c r="U33" s="44">
        <v>11379.291878743117</v>
      </c>
    </row>
    <row r="34" spans="1:21" x14ac:dyDescent="0.2">
      <c r="A34" s="114">
        <v>36</v>
      </c>
      <c r="B34" s="114">
        <v>15</v>
      </c>
      <c r="C34" s="114">
        <v>49</v>
      </c>
      <c r="D34" s="114">
        <v>36</v>
      </c>
      <c r="E34" s="34" t="s">
        <v>45</v>
      </c>
      <c r="F34" s="35">
        <v>3974.8433296894987</v>
      </c>
      <c r="G34" s="35">
        <v>30736.510059025703</v>
      </c>
      <c r="H34" s="35">
        <v>5971.9482270533645</v>
      </c>
      <c r="I34" s="35">
        <v>36.16921330491963</v>
      </c>
      <c r="J34" s="35">
        <v>0</v>
      </c>
      <c r="K34" s="35">
        <v>10079.703199163097</v>
      </c>
      <c r="L34" s="35">
        <v>4715.2065248717026</v>
      </c>
      <c r="M34" s="35">
        <v>13642.950427052307</v>
      </c>
      <c r="N34" s="35">
        <v>9027.9489493875026</v>
      </c>
      <c r="O34" s="35">
        <v>21711.294708295005</v>
      </c>
      <c r="P34" s="35">
        <v>12463.361376350906</v>
      </c>
      <c r="Q34" s="36">
        <v>0</v>
      </c>
      <c r="R34" s="35">
        <v>0</v>
      </c>
      <c r="S34" s="35">
        <v>1601.0955527418002</v>
      </c>
      <c r="T34" s="35">
        <v>980.01540077729976</v>
      </c>
      <c r="U34" s="44">
        <v>2581.1109535190999</v>
      </c>
    </row>
    <row r="35" spans="1:21" x14ac:dyDescent="0.2">
      <c r="A35" s="114">
        <v>20</v>
      </c>
      <c r="B35" s="114">
        <v>40</v>
      </c>
      <c r="C35" s="114">
        <v>52</v>
      </c>
      <c r="D35" s="114">
        <v>20</v>
      </c>
      <c r="E35" s="34" t="s">
        <v>46</v>
      </c>
      <c r="F35" s="35">
        <v>3622.5206193535</v>
      </c>
      <c r="G35" s="35">
        <v>5127.7030839931995</v>
      </c>
      <c r="H35" s="35">
        <v>247.47172036679999</v>
      </c>
      <c r="I35" s="35">
        <v>0</v>
      </c>
      <c r="J35" s="35">
        <v>0</v>
      </c>
      <c r="K35" s="35">
        <v>9112.0935282395985</v>
      </c>
      <c r="L35" s="35">
        <v>281.16231398809998</v>
      </c>
      <c r="M35" s="35">
        <v>0</v>
      </c>
      <c r="N35" s="35">
        <v>13101.591128391088</v>
      </c>
      <c r="O35" s="35">
        <v>6478.8910359590009</v>
      </c>
      <c r="P35" s="35">
        <v>0</v>
      </c>
      <c r="Q35" s="36">
        <v>0</v>
      </c>
      <c r="R35" s="35">
        <v>8.2089970599999997</v>
      </c>
      <c r="S35" s="35">
        <v>5444.3660101786991</v>
      </c>
      <c r="T35" s="35">
        <v>1186.8677341810996</v>
      </c>
      <c r="U35" s="44">
        <v>6639.4427414197989</v>
      </c>
    </row>
    <row r="36" spans="1:21" x14ac:dyDescent="0.2">
      <c r="A36" s="114">
        <v>29</v>
      </c>
      <c r="B36" s="114">
        <v>41</v>
      </c>
      <c r="C36" s="114">
        <v>53</v>
      </c>
      <c r="D36" s="114">
        <v>29</v>
      </c>
      <c r="E36" s="34" t="s">
        <v>47</v>
      </c>
      <c r="F36" s="35">
        <v>5041.9885310785003</v>
      </c>
      <c r="G36" s="35">
        <v>5608.2128795629978</v>
      </c>
      <c r="H36" s="35">
        <v>885.73993869718629</v>
      </c>
      <c r="I36" s="35">
        <v>0</v>
      </c>
      <c r="J36" s="35">
        <v>45.939429307699989</v>
      </c>
      <c r="K36" s="35">
        <v>6378.6730547263014</v>
      </c>
      <c r="L36" s="35">
        <v>513.99316884480004</v>
      </c>
      <c r="M36" s="35">
        <v>0</v>
      </c>
      <c r="N36" s="35">
        <v>11397.533782005878</v>
      </c>
      <c r="O36" s="35">
        <v>2258.1215508474997</v>
      </c>
      <c r="P36" s="35">
        <v>0</v>
      </c>
      <c r="Q36" s="36">
        <v>0</v>
      </c>
      <c r="R36" s="35">
        <v>1911.8698723622006</v>
      </c>
      <c r="S36" s="35">
        <v>5543.3892132029014</v>
      </c>
      <c r="T36" s="35">
        <v>742.64966746180005</v>
      </c>
      <c r="U36" s="44">
        <v>8197.9087530269007</v>
      </c>
    </row>
    <row r="37" spans="1:21" x14ac:dyDescent="0.2">
      <c r="A37" s="114">
        <v>39</v>
      </c>
      <c r="B37" s="114">
        <v>42</v>
      </c>
      <c r="C37" s="114">
        <v>54</v>
      </c>
      <c r="D37" s="114">
        <v>39</v>
      </c>
      <c r="E37" s="34" t="s">
        <v>48</v>
      </c>
      <c r="F37" s="35">
        <v>1299.1063952655347</v>
      </c>
      <c r="G37" s="35">
        <v>2308.4986851785179</v>
      </c>
      <c r="H37" s="35">
        <v>268.21258323546448</v>
      </c>
      <c r="I37" s="35">
        <v>0</v>
      </c>
      <c r="J37" s="35">
        <v>178.68459903677532</v>
      </c>
      <c r="K37" s="35">
        <v>574.68957200038733</v>
      </c>
      <c r="L37" s="35">
        <v>0</v>
      </c>
      <c r="M37" s="35">
        <v>0</v>
      </c>
      <c r="N37" s="35">
        <v>3805.7553068394709</v>
      </c>
      <c r="O37" s="35">
        <v>188.73599316328028</v>
      </c>
      <c r="P37" s="35">
        <v>0</v>
      </c>
      <c r="Q37" s="36">
        <v>0</v>
      </c>
      <c r="R37" s="35">
        <v>0</v>
      </c>
      <c r="S37" s="35">
        <v>2059.9909739911195</v>
      </c>
      <c r="T37" s="35">
        <v>1418.8800484916476</v>
      </c>
      <c r="U37" s="44">
        <v>3478.8710224827673</v>
      </c>
    </row>
    <row r="38" spans="1:21" x14ac:dyDescent="0.2">
      <c r="A38" s="114">
        <v>45</v>
      </c>
      <c r="B38" s="114">
        <v>43</v>
      </c>
      <c r="C38" s="114">
        <v>55</v>
      </c>
      <c r="D38" s="114">
        <v>45</v>
      </c>
      <c r="E38" s="34" t="s">
        <v>49</v>
      </c>
      <c r="F38" s="35">
        <v>584.82630931577239</v>
      </c>
      <c r="G38" s="35">
        <v>9723.8778219553315</v>
      </c>
      <c r="H38" s="35">
        <v>84.95021631753194</v>
      </c>
      <c r="I38" s="35">
        <v>15.76370863505181</v>
      </c>
      <c r="J38" s="35">
        <v>0</v>
      </c>
      <c r="K38" s="35">
        <v>903.12268019455792</v>
      </c>
      <c r="L38" s="35">
        <v>0</v>
      </c>
      <c r="M38" s="35">
        <v>0</v>
      </c>
      <c r="N38" s="35">
        <v>10089.992366946217</v>
      </c>
      <c r="O38" s="35">
        <v>2315.5315333596391</v>
      </c>
      <c r="P38" s="35">
        <v>0</v>
      </c>
      <c r="Q38" s="36">
        <v>0</v>
      </c>
      <c r="R38" s="35">
        <v>0</v>
      </c>
      <c r="S38" s="35">
        <v>4233.7691376929579</v>
      </c>
      <c r="T38" s="35">
        <v>1166.1200298970009</v>
      </c>
      <c r="U38" s="44">
        <v>5399.8891675899586</v>
      </c>
    </row>
    <row r="39" spans="1:21" x14ac:dyDescent="0.2">
      <c r="A39" s="114">
        <v>3</v>
      </c>
      <c r="B39" s="114">
        <v>54</v>
      </c>
      <c r="C39" s="114">
        <v>58</v>
      </c>
      <c r="D39" s="114">
        <v>3</v>
      </c>
      <c r="E39" s="34" t="s">
        <v>50</v>
      </c>
      <c r="F39" s="35">
        <v>1711.3647100491994</v>
      </c>
      <c r="G39" s="35">
        <v>13874.975083312704</v>
      </c>
      <c r="H39" s="35">
        <v>208.5908952488</v>
      </c>
      <c r="I39" s="35">
        <v>91.701519279400017</v>
      </c>
      <c r="J39" s="35">
        <v>0</v>
      </c>
      <c r="K39" s="35">
        <v>4470.9988113321997</v>
      </c>
      <c r="L39" s="35">
        <v>4460.6941603356972</v>
      </c>
      <c r="M39" s="35">
        <v>4428.6407478495994</v>
      </c>
      <c r="N39" s="35">
        <v>4358.8280906850969</v>
      </c>
      <c r="O39" s="35">
        <v>712.24074427079984</v>
      </c>
      <c r="P39" s="35">
        <v>402.04868508729993</v>
      </c>
      <c r="Q39" s="36">
        <v>75.813380695400028</v>
      </c>
      <c r="R39" s="35">
        <v>0.82272991360000003</v>
      </c>
      <c r="S39" s="35">
        <v>3724.3547280438997</v>
      </c>
      <c r="T39" s="35">
        <v>888.82628172390025</v>
      </c>
      <c r="U39" s="44">
        <v>4689.8171203767997</v>
      </c>
    </row>
    <row r="40" spans="1:21" x14ac:dyDescent="0.2">
      <c r="A40" s="114">
        <v>21</v>
      </c>
      <c r="B40" s="114">
        <v>55</v>
      </c>
      <c r="C40" s="114">
        <v>59</v>
      </c>
      <c r="D40" s="114">
        <v>21</v>
      </c>
      <c r="E40" s="34" t="s">
        <v>51</v>
      </c>
      <c r="F40" s="35">
        <v>2007.5476458434005</v>
      </c>
      <c r="G40" s="35">
        <v>36782.956916486197</v>
      </c>
      <c r="H40" s="35">
        <v>1381.9196308851185</v>
      </c>
      <c r="I40" s="35">
        <v>281.8862158854318</v>
      </c>
      <c r="J40" s="35">
        <v>0</v>
      </c>
      <c r="K40" s="35">
        <v>10956.264923307575</v>
      </c>
      <c r="L40" s="35">
        <v>6027.7290996092452</v>
      </c>
      <c r="M40" s="35">
        <v>4509.8843256578311</v>
      </c>
      <c r="N40" s="35">
        <v>3843.3915731341858</v>
      </c>
      <c r="O40" s="35">
        <v>8425.5364445243176</v>
      </c>
      <c r="P40" s="35">
        <v>146.84388794713337</v>
      </c>
      <c r="Q40" s="36">
        <v>617.07578006919528</v>
      </c>
      <c r="R40" s="35">
        <v>82.966096938434148</v>
      </c>
      <c r="S40" s="35">
        <v>6594.6382073894838</v>
      </c>
      <c r="T40" s="35">
        <v>1964.0115364263811</v>
      </c>
      <c r="U40" s="44">
        <v>9258.6916208234943</v>
      </c>
    </row>
    <row r="41" spans="1:21" x14ac:dyDescent="0.2">
      <c r="A41" s="114">
        <v>33</v>
      </c>
      <c r="B41" s="114">
        <v>56</v>
      </c>
      <c r="C41" s="114">
        <v>60</v>
      </c>
      <c r="D41" s="114">
        <v>33</v>
      </c>
      <c r="E41" s="34" t="s">
        <v>52</v>
      </c>
      <c r="F41" s="35">
        <v>8132.7943450005596</v>
      </c>
      <c r="G41" s="35">
        <v>29582.978385177001</v>
      </c>
      <c r="H41" s="35">
        <v>1125.5509169268016</v>
      </c>
      <c r="I41" s="35">
        <v>190.63062392673922</v>
      </c>
      <c r="J41" s="35">
        <v>0</v>
      </c>
      <c r="K41" s="35">
        <v>16340.154701893887</v>
      </c>
      <c r="L41" s="35">
        <v>20473.123226891552</v>
      </c>
      <c r="M41" s="35">
        <v>35314.813227669576</v>
      </c>
      <c r="N41" s="35">
        <v>8349.5092470195759</v>
      </c>
      <c r="O41" s="35">
        <v>4473.1520996940644</v>
      </c>
      <c r="P41" s="35">
        <v>874.60166079683154</v>
      </c>
      <c r="Q41" s="36">
        <v>37.916264308504608</v>
      </c>
      <c r="R41" s="35">
        <v>8.2805245956107925</v>
      </c>
      <c r="S41" s="35">
        <v>3092.4432845252309</v>
      </c>
      <c r="T41" s="35">
        <v>301.68990751688671</v>
      </c>
      <c r="U41" s="44">
        <v>3440.3299809462328</v>
      </c>
    </row>
    <row r="42" spans="1:21" x14ac:dyDescent="0.2">
      <c r="A42" s="114">
        <v>41</v>
      </c>
      <c r="B42" s="114">
        <v>57</v>
      </c>
      <c r="C42" s="114">
        <v>61</v>
      </c>
      <c r="D42" s="114">
        <v>41</v>
      </c>
      <c r="E42" s="34" t="s">
        <v>53</v>
      </c>
      <c r="F42" s="35">
        <v>3555.6736127089553</v>
      </c>
      <c r="G42" s="35">
        <v>7098.6334612083656</v>
      </c>
      <c r="H42" s="35">
        <v>530.36335712649054</v>
      </c>
      <c r="I42" s="35">
        <v>0</v>
      </c>
      <c r="J42" s="35">
        <v>0</v>
      </c>
      <c r="K42" s="35">
        <v>6912.2711340478591</v>
      </c>
      <c r="L42" s="35">
        <v>471.63793826319545</v>
      </c>
      <c r="M42" s="35">
        <v>0</v>
      </c>
      <c r="N42" s="35">
        <v>1783.143071080179</v>
      </c>
      <c r="O42" s="35">
        <v>0</v>
      </c>
      <c r="P42" s="35">
        <v>53.76028812849291</v>
      </c>
      <c r="Q42" s="36">
        <v>2797.9569646613418</v>
      </c>
      <c r="R42" s="35">
        <v>235.48651806014891</v>
      </c>
      <c r="S42" s="35">
        <v>1303.2939537948014</v>
      </c>
      <c r="T42" s="35">
        <v>232.58130031942963</v>
      </c>
      <c r="U42" s="44">
        <v>4569.3187368357221</v>
      </c>
    </row>
    <row r="43" spans="1:21" x14ac:dyDescent="0.2">
      <c r="A43" s="114">
        <v>10</v>
      </c>
      <c r="B43" s="114">
        <v>36</v>
      </c>
      <c r="C43" s="114">
        <v>64</v>
      </c>
      <c r="D43" s="114">
        <v>10</v>
      </c>
      <c r="E43" s="34" t="s">
        <v>54</v>
      </c>
      <c r="F43" s="35">
        <v>23279.7336642911</v>
      </c>
      <c r="G43" s="35">
        <v>109802.39617228672</v>
      </c>
      <c r="H43" s="35">
        <v>10763.702546945698</v>
      </c>
      <c r="I43" s="35">
        <v>2788.4060757509997</v>
      </c>
      <c r="J43" s="35">
        <v>35.420580707499994</v>
      </c>
      <c r="K43" s="35">
        <v>22787.630717402797</v>
      </c>
      <c r="L43" s="35">
        <v>16062.416665636598</v>
      </c>
      <c r="M43" s="35">
        <v>72667.844497327576</v>
      </c>
      <c r="N43" s="35">
        <v>21058.216436436083</v>
      </c>
      <c r="O43" s="35">
        <v>29005.627165586193</v>
      </c>
      <c r="P43" s="35">
        <v>3216.6700821503996</v>
      </c>
      <c r="Q43" s="36">
        <v>33.416276742499996</v>
      </c>
      <c r="R43" s="35">
        <v>23.747597501600001</v>
      </c>
      <c r="S43" s="35">
        <v>18756.546609410292</v>
      </c>
      <c r="T43" s="35">
        <v>1727.8631525074006</v>
      </c>
      <c r="U43" s="44">
        <v>20541.573636161793</v>
      </c>
    </row>
    <row r="44" spans="1:21" x14ac:dyDescent="0.2">
      <c r="A44" s="114">
        <v>12</v>
      </c>
      <c r="B44" s="114">
        <v>37</v>
      </c>
      <c r="C44" s="114">
        <v>65</v>
      </c>
      <c r="D44" s="114">
        <v>12</v>
      </c>
      <c r="E44" s="34" t="s">
        <v>55</v>
      </c>
      <c r="F44" s="35">
        <v>11506.521864135097</v>
      </c>
      <c r="G44" s="35">
        <v>96858.259076554226</v>
      </c>
      <c r="H44" s="35">
        <v>3781.777888406556</v>
      </c>
      <c r="I44" s="35">
        <v>8121.8545749444083</v>
      </c>
      <c r="J44" s="35">
        <v>463.13738896920006</v>
      </c>
      <c r="K44" s="35">
        <v>19557.825076714409</v>
      </c>
      <c r="L44" s="35">
        <v>3868.0441111383002</v>
      </c>
      <c r="M44" s="35">
        <v>51267.145640585732</v>
      </c>
      <c r="N44" s="35">
        <v>16337.010921423915</v>
      </c>
      <c r="O44" s="35">
        <v>8349.4375405546016</v>
      </c>
      <c r="P44" s="35">
        <v>6170.8518746173049</v>
      </c>
      <c r="Q44" s="36">
        <v>867.36698977600008</v>
      </c>
      <c r="R44" s="35">
        <v>5877.2132846553004</v>
      </c>
      <c r="S44" s="35">
        <v>7981.5012577427988</v>
      </c>
      <c r="T44" s="35">
        <v>4612.3650314581</v>
      </c>
      <c r="U44" s="44">
        <v>19338.446563632198</v>
      </c>
    </row>
    <row r="45" spans="1:21" x14ac:dyDescent="0.2">
      <c r="A45" s="114">
        <v>42</v>
      </c>
      <c r="B45" s="114">
        <v>38</v>
      </c>
      <c r="C45" s="114">
        <v>66</v>
      </c>
      <c r="D45" s="114">
        <v>42</v>
      </c>
      <c r="E45" s="34" t="s">
        <v>56</v>
      </c>
      <c r="F45" s="35">
        <v>2228.3939418737</v>
      </c>
      <c r="G45" s="35">
        <v>86133.809692454233</v>
      </c>
      <c r="H45" s="35">
        <v>2447.6035306203007</v>
      </c>
      <c r="I45" s="35">
        <v>962.78651961669993</v>
      </c>
      <c r="J45" s="35">
        <v>0</v>
      </c>
      <c r="K45" s="35">
        <v>15157.220736226302</v>
      </c>
      <c r="L45" s="35">
        <v>10553.113027621301</v>
      </c>
      <c r="M45" s="35">
        <v>80238.578759342287</v>
      </c>
      <c r="N45" s="35">
        <v>13644.145394117599</v>
      </c>
      <c r="O45" s="35">
        <v>10649.841274546807</v>
      </c>
      <c r="P45" s="35">
        <v>10656.298188735813</v>
      </c>
      <c r="Q45" s="36">
        <v>0</v>
      </c>
      <c r="R45" s="35">
        <v>12.461573184999999</v>
      </c>
      <c r="S45" s="35">
        <v>11761.413935101</v>
      </c>
      <c r="T45" s="35">
        <v>985.70502122829998</v>
      </c>
      <c r="U45" s="44">
        <v>12759.5805295143</v>
      </c>
    </row>
    <row r="46" spans="1:21" x14ac:dyDescent="0.2">
      <c r="A46" s="114">
        <v>6</v>
      </c>
      <c r="B46" s="114">
        <v>8</v>
      </c>
      <c r="C46" s="114">
        <v>69</v>
      </c>
      <c r="D46" s="114">
        <v>6</v>
      </c>
      <c r="E46" s="34" t="s">
        <v>57</v>
      </c>
      <c r="F46" s="35">
        <v>588.27665595534825</v>
      </c>
      <c r="G46" s="35">
        <v>68254.086110743592</v>
      </c>
      <c r="H46" s="35">
        <v>14085.787501148196</v>
      </c>
      <c r="I46" s="35">
        <v>433.37144106150947</v>
      </c>
      <c r="J46" s="35">
        <v>0</v>
      </c>
      <c r="K46" s="35">
        <v>7208.9775216934486</v>
      </c>
      <c r="L46" s="35">
        <v>6215.4346189574917</v>
      </c>
      <c r="M46" s="35">
        <v>15817.402397852067</v>
      </c>
      <c r="N46" s="35">
        <v>18554.406925313946</v>
      </c>
      <c r="O46" s="35">
        <v>47013.152302568851</v>
      </c>
      <c r="P46" s="35">
        <v>2429.3041020278533</v>
      </c>
      <c r="Q46" s="36">
        <v>7.4566533612482413</v>
      </c>
      <c r="R46" s="35">
        <v>125.20492641230543</v>
      </c>
      <c r="S46" s="35">
        <v>8584.6406543388894</v>
      </c>
      <c r="T46" s="35">
        <v>1805.7954147895307</v>
      </c>
      <c r="U46" s="44">
        <v>10523.097648901974</v>
      </c>
    </row>
    <row r="47" spans="1:21" ht="12" thickBot="1" x14ac:dyDescent="0.25">
      <c r="A47" s="114">
        <v>38</v>
      </c>
      <c r="B47" s="114">
        <v>9</v>
      </c>
      <c r="C47" s="114">
        <v>70</v>
      </c>
      <c r="D47" s="114">
        <v>38</v>
      </c>
      <c r="E47" s="34" t="s">
        <v>58</v>
      </c>
      <c r="F47" s="35">
        <v>5257.9217513158001</v>
      </c>
      <c r="G47" s="35">
        <v>33095.982515371841</v>
      </c>
      <c r="H47" s="35">
        <v>2145.2370856372986</v>
      </c>
      <c r="I47" s="35">
        <v>417.88458955309989</v>
      </c>
      <c r="J47" s="35">
        <v>0</v>
      </c>
      <c r="K47" s="35">
        <v>607.81927320810007</v>
      </c>
      <c r="L47" s="35">
        <v>208.55702493959993</v>
      </c>
      <c r="M47" s="35">
        <v>12321.521182517603</v>
      </c>
      <c r="N47" s="35">
        <v>7280.9157050400954</v>
      </c>
      <c r="O47" s="35">
        <v>20066.083342378297</v>
      </c>
      <c r="P47" s="35">
        <v>0</v>
      </c>
      <c r="Q47" s="36">
        <v>181.39558723889996</v>
      </c>
      <c r="R47" s="35">
        <v>224.62033270830003</v>
      </c>
      <c r="S47" s="35">
        <v>3313.7976438118999</v>
      </c>
      <c r="T47" s="35">
        <v>956.89108902539965</v>
      </c>
      <c r="U47" s="44">
        <v>4676.7046527844996</v>
      </c>
    </row>
    <row r="48" spans="1:21" ht="12.6" thickBot="1" x14ac:dyDescent="0.3">
      <c r="A48" s="153">
        <v>59</v>
      </c>
      <c r="B48" s="153">
        <v>59</v>
      </c>
      <c r="C48" s="114">
        <v>72</v>
      </c>
      <c r="D48" s="153">
        <v>59</v>
      </c>
      <c r="E48" s="53" t="s">
        <v>93</v>
      </c>
      <c r="F48" s="54">
        <v>605176.54608563229</v>
      </c>
      <c r="G48" s="54">
        <v>980935.79391406791</v>
      </c>
      <c r="H48" s="54">
        <v>111004.49111367115</v>
      </c>
      <c r="I48" s="54">
        <v>18835.300106049199</v>
      </c>
      <c r="J48" s="54">
        <v>13017.006310055771</v>
      </c>
      <c r="K48" s="54">
        <v>630107.77586823155</v>
      </c>
      <c r="L48" s="54">
        <v>238608.89032919315</v>
      </c>
      <c r="M48" s="54">
        <v>534521.57350528531</v>
      </c>
      <c r="N48" s="54">
        <v>505522.06151830486</v>
      </c>
      <c r="O48" s="54">
        <v>597593.22796562151</v>
      </c>
      <c r="P48" s="54">
        <v>72650.711072883583</v>
      </c>
      <c r="Q48" s="54">
        <v>5162.4098058890904</v>
      </c>
      <c r="R48" s="54">
        <v>12343.39957268841</v>
      </c>
      <c r="S48" s="54">
        <v>259243.86965352981</v>
      </c>
      <c r="T48" s="54">
        <v>53900.913936852841</v>
      </c>
      <c r="U48" s="54">
        <v>330650.59296896018</v>
      </c>
    </row>
    <row r="49" spans="1:21" x14ac:dyDescent="0.2">
      <c r="E49" s="58" t="s">
        <v>125</v>
      </c>
      <c r="Q49" s="60"/>
      <c r="R49" s="18"/>
    </row>
    <row r="50" spans="1:21" x14ac:dyDescent="0.2">
      <c r="Q50" s="60"/>
      <c r="R50" s="18"/>
    </row>
    <row r="51" spans="1:21" ht="12.6" thickBot="1" x14ac:dyDescent="0.3">
      <c r="F51" s="20" t="s">
        <v>140</v>
      </c>
      <c r="G51" s="21"/>
      <c r="H51" s="21"/>
      <c r="I51" s="21"/>
      <c r="J51" s="21"/>
      <c r="K51" s="21"/>
      <c r="L51" s="21"/>
      <c r="M51" s="24"/>
      <c r="N51" s="21"/>
      <c r="O51" s="21"/>
      <c r="P51" s="21"/>
      <c r="Q51" s="24"/>
      <c r="R51" s="21"/>
      <c r="S51" s="21"/>
      <c r="T51" s="21"/>
      <c r="U51" s="21"/>
    </row>
    <row r="52" spans="1:21" ht="36.6" thickBot="1" x14ac:dyDescent="0.25">
      <c r="A52" s="114" t="s">
        <v>111</v>
      </c>
      <c r="B52" s="114" t="s">
        <v>110</v>
      </c>
      <c r="C52" s="114" t="s">
        <v>109</v>
      </c>
      <c r="D52" s="114" t="s">
        <v>108</v>
      </c>
      <c r="E52" s="25" t="s">
        <v>107</v>
      </c>
      <c r="F52" s="26" t="s">
        <v>0</v>
      </c>
      <c r="G52" s="27" t="s">
        <v>1</v>
      </c>
      <c r="H52" s="26" t="s">
        <v>120</v>
      </c>
      <c r="I52" s="27" t="s">
        <v>121</v>
      </c>
      <c r="J52" s="28" t="s">
        <v>2</v>
      </c>
      <c r="K52" s="28" t="s">
        <v>3</v>
      </c>
      <c r="L52" s="28" t="s">
        <v>4</v>
      </c>
      <c r="M52" s="28" t="s">
        <v>5</v>
      </c>
      <c r="N52" s="28" t="s">
        <v>6</v>
      </c>
      <c r="O52" s="28" t="s">
        <v>7</v>
      </c>
      <c r="P52" s="28" t="s">
        <v>8</v>
      </c>
      <c r="Q52" s="28" t="s">
        <v>9</v>
      </c>
      <c r="R52" s="28" t="s">
        <v>10</v>
      </c>
      <c r="S52" s="28" t="s">
        <v>11</v>
      </c>
      <c r="T52" s="28" t="s">
        <v>12</v>
      </c>
      <c r="U52" s="30" t="s">
        <v>61</v>
      </c>
    </row>
    <row r="53" spans="1:21" x14ac:dyDescent="0.2">
      <c r="A53" s="114">
        <v>11</v>
      </c>
      <c r="B53" s="114">
        <v>11</v>
      </c>
      <c r="C53" s="114">
        <v>2</v>
      </c>
      <c r="D53" s="114">
        <v>11</v>
      </c>
      <c r="E53" s="34" t="s">
        <v>14</v>
      </c>
      <c r="F53" s="35">
        <v>2886.6055624734381</v>
      </c>
      <c r="G53" s="35">
        <v>2419.8849320120453</v>
      </c>
      <c r="H53" s="35">
        <v>0</v>
      </c>
      <c r="I53" s="35">
        <v>0</v>
      </c>
      <c r="J53" s="35">
        <v>0</v>
      </c>
      <c r="K53" s="35">
        <v>4565.8199380821006</v>
      </c>
      <c r="L53" s="35">
        <v>4420.8704927777871</v>
      </c>
      <c r="M53" s="35">
        <v>0</v>
      </c>
      <c r="N53" s="35">
        <v>491.69467210942122</v>
      </c>
      <c r="O53" s="35">
        <v>906.85672752819653</v>
      </c>
      <c r="P53" s="35">
        <v>0</v>
      </c>
      <c r="Q53" s="36">
        <v>0</v>
      </c>
      <c r="R53" s="35">
        <v>0</v>
      </c>
      <c r="S53" s="35">
        <v>654.61981704498362</v>
      </c>
      <c r="T53" s="35">
        <v>0</v>
      </c>
      <c r="U53" s="37">
        <v>654.61981704498362</v>
      </c>
    </row>
    <row r="54" spans="1:21" x14ac:dyDescent="0.2">
      <c r="A54" s="114">
        <v>7</v>
      </c>
      <c r="B54" s="114">
        <v>45</v>
      </c>
      <c r="C54" s="114">
        <v>5</v>
      </c>
      <c r="D54" s="114">
        <v>7</v>
      </c>
      <c r="E54" s="34" t="s">
        <v>15</v>
      </c>
      <c r="F54" s="35">
        <v>4569.8842190993009</v>
      </c>
      <c r="G54" s="35">
        <v>695.01767033980002</v>
      </c>
      <c r="H54" s="35">
        <v>0</v>
      </c>
      <c r="I54" s="35">
        <v>12.231347427000005</v>
      </c>
      <c r="J54" s="35">
        <v>0</v>
      </c>
      <c r="K54" s="35">
        <v>12596.054906134697</v>
      </c>
      <c r="L54" s="35">
        <v>7715.5447968972003</v>
      </c>
      <c r="M54" s="35">
        <v>0</v>
      </c>
      <c r="N54" s="35">
        <v>2502.1732650264007</v>
      </c>
      <c r="O54" s="35">
        <v>6119.3782295223036</v>
      </c>
      <c r="P54" s="35">
        <v>0</v>
      </c>
      <c r="Q54" s="36">
        <v>0</v>
      </c>
      <c r="R54" s="35">
        <v>0</v>
      </c>
      <c r="S54" s="35">
        <v>3312.2509535171002</v>
      </c>
      <c r="T54" s="35">
        <v>0</v>
      </c>
      <c r="U54" s="44">
        <v>3312.2509535171002</v>
      </c>
    </row>
    <row r="55" spans="1:21" x14ac:dyDescent="0.2">
      <c r="A55" s="114">
        <v>18</v>
      </c>
      <c r="B55" s="114">
        <v>46</v>
      </c>
      <c r="C55" s="114">
        <v>6</v>
      </c>
      <c r="D55" s="114">
        <v>18</v>
      </c>
      <c r="E55" s="34" t="s">
        <v>16</v>
      </c>
      <c r="F55" s="35">
        <v>4933.2524681253026</v>
      </c>
      <c r="G55" s="35">
        <v>801.92818687019974</v>
      </c>
      <c r="H55" s="35">
        <v>0</v>
      </c>
      <c r="I55" s="35">
        <v>0</v>
      </c>
      <c r="J55" s="35">
        <v>0</v>
      </c>
      <c r="K55" s="35">
        <v>20264.419173467115</v>
      </c>
      <c r="L55" s="35">
        <v>2087.3837622276997</v>
      </c>
      <c r="M55" s="35">
        <v>0</v>
      </c>
      <c r="N55" s="35">
        <v>34.458496691699992</v>
      </c>
      <c r="O55" s="35">
        <v>1512.5246696183995</v>
      </c>
      <c r="P55" s="35">
        <v>0</v>
      </c>
      <c r="Q55" s="36">
        <v>0</v>
      </c>
      <c r="R55" s="35">
        <v>0</v>
      </c>
      <c r="S55" s="35">
        <v>820.55760091349987</v>
      </c>
      <c r="T55" s="35">
        <v>0</v>
      </c>
      <c r="U55" s="44">
        <v>820.55760091349987</v>
      </c>
    </row>
    <row r="56" spans="1:21" x14ac:dyDescent="0.2">
      <c r="A56" s="114">
        <v>37</v>
      </c>
      <c r="B56" s="114">
        <v>47</v>
      </c>
      <c r="C56" s="114">
        <v>7</v>
      </c>
      <c r="D56" s="114">
        <v>37</v>
      </c>
      <c r="E56" s="34" t="s">
        <v>17</v>
      </c>
      <c r="F56" s="35">
        <v>5769.2702152659995</v>
      </c>
      <c r="G56" s="35">
        <v>50.040375731699996</v>
      </c>
      <c r="H56" s="35">
        <v>0</v>
      </c>
      <c r="I56" s="35">
        <v>0</v>
      </c>
      <c r="J56" s="35">
        <v>0</v>
      </c>
      <c r="K56" s="35">
        <v>15070.595910819602</v>
      </c>
      <c r="L56" s="35">
        <v>3412.8556484013975</v>
      </c>
      <c r="M56" s="35">
        <v>0</v>
      </c>
      <c r="N56" s="35">
        <v>27.901617019</v>
      </c>
      <c r="O56" s="35">
        <v>0</v>
      </c>
      <c r="P56" s="35">
        <v>0</v>
      </c>
      <c r="Q56" s="36">
        <v>0</v>
      </c>
      <c r="R56" s="35">
        <v>15.0988335534</v>
      </c>
      <c r="S56" s="35">
        <v>278.64579765759993</v>
      </c>
      <c r="T56" s="35">
        <v>0</v>
      </c>
      <c r="U56" s="44">
        <v>293.74463121099996</v>
      </c>
    </row>
    <row r="57" spans="1:21" x14ac:dyDescent="0.2">
      <c r="A57" s="114">
        <v>1</v>
      </c>
      <c r="B57" s="114">
        <v>17</v>
      </c>
      <c r="C57" s="114">
        <v>10</v>
      </c>
      <c r="D57" s="114">
        <v>1</v>
      </c>
      <c r="E57" s="34" t="s">
        <v>18</v>
      </c>
      <c r="F57" s="35">
        <v>10467.925974955897</v>
      </c>
      <c r="G57" s="35">
        <v>486.49706764029992</v>
      </c>
      <c r="H57" s="35">
        <v>0</v>
      </c>
      <c r="I57" s="35">
        <v>0</v>
      </c>
      <c r="J57" s="35">
        <v>0</v>
      </c>
      <c r="K57" s="35">
        <v>45460.327298986223</v>
      </c>
      <c r="L57" s="35">
        <v>193.13041048200003</v>
      </c>
      <c r="M57" s="35">
        <v>691.81573583490001</v>
      </c>
      <c r="N57" s="35">
        <v>1583.4348576695002</v>
      </c>
      <c r="O57" s="35">
        <v>333.78117333030008</v>
      </c>
      <c r="P57" s="35">
        <v>0</v>
      </c>
      <c r="Q57" s="36">
        <v>0</v>
      </c>
      <c r="R57" s="35">
        <v>0</v>
      </c>
      <c r="S57" s="35">
        <v>905.1796087716001</v>
      </c>
      <c r="T57" s="35">
        <v>0</v>
      </c>
      <c r="U57" s="44">
        <v>905.1796087716001</v>
      </c>
    </row>
    <row r="58" spans="1:21" x14ac:dyDescent="0.2">
      <c r="A58" s="114">
        <v>17</v>
      </c>
      <c r="B58" s="114">
        <v>18</v>
      </c>
      <c r="C58" s="114">
        <v>11</v>
      </c>
      <c r="D58" s="114">
        <v>17</v>
      </c>
      <c r="E58" s="34" t="s">
        <v>19</v>
      </c>
      <c r="F58" s="35">
        <v>15678.452515523908</v>
      </c>
      <c r="G58" s="35">
        <v>260.02201353029994</v>
      </c>
      <c r="H58" s="35">
        <v>0</v>
      </c>
      <c r="I58" s="35">
        <v>0</v>
      </c>
      <c r="J58" s="35">
        <v>0</v>
      </c>
      <c r="K58" s="35">
        <v>34098.986478683604</v>
      </c>
      <c r="L58" s="35">
        <v>2167.1341714455989</v>
      </c>
      <c r="M58" s="35">
        <v>0</v>
      </c>
      <c r="N58" s="35">
        <v>485.5202110301999</v>
      </c>
      <c r="O58" s="35">
        <v>215.33500878070001</v>
      </c>
      <c r="P58" s="35">
        <v>0</v>
      </c>
      <c r="Q58" s="36">
        <v>0</v>
      </c>
      <c r="R58" s="35">
        <v>0</v>
      </c>
      <c r="S58" s="35">
        <v>534.0928056680998</v>
      </c>
      <c r="T58" s="35">
        <v>0</v>
      </c>
      <c r="U58" s="44">
        <v>534.0928056680998</v>
      </c>
    </row>
    <row r="59" spans="1:21" x14ac:dyDescent="0.2">
      <c r="A59" s="114">
        <v>23</v>
      </c>
      <c r="B59" s="114">
        <v>19</v>
      </c>
      <c r="C59" s="114">
        <v>12</v>
      </c>
      <c r="D59" s="114">
        <v>23</v>
      </c>
      <c r="E59" s="34" t="s">
        <v>20</v>
      </c>
      <c r="F59" s="35">
        <v>26250.404200646772</v>
      </c>
      <c r="G59" s="35">
        <v>738.23619983437072</v>
      </c>
      <c r="H59" s="35">
        <v>0</v>
      </c>
      <c r="I59" s="35">
        <v>0</v>
      </c>
      <c r="J59" s="35">
        <v>0</v>
      </c>
      <c r="K59" s="35">
        <v>95060.239219549243</v>
      </c>
      <c r="L59" s="35">
        <v>1369.3925001898263</v>
      </c>
      <c r="M59" s="35">
        <v>5.2940591379332567</v>
      </c>
      <c r="N59" s="35">
        <v>3296.7658343647286</v>
      </c>
      <c r="O59" s="35">
        <v>543.45933253702981</v>
      </c>
      <c r="P59" s="35">
        <v>0</v>
      </c>
      <c r="Q59" s="36">
        <v>0</v>
      </c>
      <c r="R59" s="35">
        <v>0</v>
      </c>
      <c r="S59" s="35">
        <v>2658.4527220908767</v>
      </c>
      <c r="T59" s="35">
        <v>115.13194547814882</v>
      </c>
      <c r="U59" s="44">
        <v>2773.5846675690254</v>
      </c>
    </row>
    <row r="60" spans="1:21" x14ac:dyDescent="0.2">
      <c r="A60" s="114">
        <v>5</v>
      </c>
      <c r="B60" s="114">
        <v>21</v>
      </c>
      <c r="C60" s="114">
        <v>15</v>
      </c>
      <c r="D60" s="114">
        <v>5</v>
      </c>
      <c r="E60" s="34" t="s">
        <v>21</v>
      </c>
      <c r="F60" s="35">
        <v>14324.091598938376</v>
      </c>
      <c r="G60" s="35">
        <v>522.35350428013749</v>
      </c>
      <c r="H60" s="35">
        <v>0</v>
      </c>
      <c r="I60" s="35">
        <v>0</v>
      </c>
      <c r="J60" s="35">
        <v>0</v>
      </c>
      <c r="K60" s="35">
        <v>57614.558443781571</v>
      </c>
      <c r="L60" s="35">
        <v>14506.566969118252</v>
      </c>
      <c r="M60" s="35">
        <v>0</v>
      </c>
      <c r="N60" s="35">
        <v>5988.4309800008541</v>
      </c>
      <c r="O60" s="35">
        <v>1559.1025958033158</v>
      </c>
      <c r="P60" s="35">
        <v>7.7554142608357886</v>
      </c>
      <c r="Q60" s="36">
        <v>0</v>
      </c>
      <c r="R60" s="35">
        <v>0</v>
      </c>
      <c r="S60" s="35">
        <v>2952.1699315785386</v>
      </c>
      <c r="T60" s="35">
        <v>622.00420941554671</v>
      </c>
      <c r="U60" s="44">
        <v>3574.1741409940851</v>
      </c>
    </row>
    <row r="61" spans="1:21" x14ac:dyDescent="0.2">
      <c r="A61" s="114">
        <v>22</v>
      </c>
      <c r="B61" s="114">
        <v>22</v>
      </c>
      <c r="C61" s="114">
        <v>16</v>
      </c>
      <c r="D61" s="114">
        <v>22</v>
      </c>
      <c r="E61" s="34" t="s">
        <v>22</v>
      </c>
      <c r="F61" s="35">
        <v>36031.417108299334</v>
      </c>
      <c r="G61" s="35">
        <v>875.10228085029928</v>
      </c>
      <c r="H61" s="35">
        <v>0</v>
      </c>
      <c r="I61" s="35">
        <v>0</v>
      </c>
      <c r="J61" s="35">
        <v>0</v>
      </c>
      <c r="K61" s="35">
        <v>47588.316838569721</v>
      </c>
      <c r="L61" s="35">
        <v>1328.7078368407997</v>
      </c>
      <c r="M61" s="35">
        <v>0</v>
      </c>
      <c r="N61" s="35">
        <v>7335.0007336102999</v>
      </c>
      <c r="O61" s="35">
        <v>638.73642804500014</v>
      </c>
      <c r="P61" s="35">
        <v>0</v>
      </c>
      <c r="Q61" s="36">
        <v>0</v>
      </c>
      <c r="R61" s="35">
        <v>0</v>
      </c>
      <c r="S61" s="35">
        <v>1004.2812904818998</v>
      </c>
      <c r="T61" s="35">
        <v>147.99709515019998</v>
      </c>
      <c r="U61" s="44">
        <v>1152.2783856320998</v>
      </c>
    </row>
    <row r="62" spans="1:21" x14ac:dyDescent="0.2">
      <c r="A62" s="114">
        <v>25</v>
      </c>
      <c r="B62" s="114">
        <v>23</v>
      </c>
      <c r="C62" s="114">
        <v>17</v>
      </c>
      <c r="D62" s="114">
        <v>25</v>
      </c>
      <c r="E62" s="34" t="s">
        <v>23</v>
      </c>
      <c r="F62" s="35">
        <v>2415.3593542240001</v>
      </c>
      <c r="G62" s="35">
        <v>558.26055104039995</v>
      </c>
      <c r="H62" s="35">
        <v>0</v>
      </c>
      <c r="I62" s="35">
        <v>0</v>
      </c>
      <c r="J62" s="35">
        <v>0</v>
      </c>
      <c r="K62" s="35">
        <v>2935.8031639040014</v>
      </c>
      <c r="L62" s="35">
        <v>399.67899074200011</v>
      </c>
      <c r="M62" s="35">
        <v>0</v>
      </c>
      <c r="N62" s="35">
        <v>6202.5877476391979</v>
      </c>
      <c r="O62" s="35">
        <v>686.27717544320001</v>
      </c>
      <c r="P62" s="35">
        <v>50.87345849079999</v>
      </c>
      <c r="Q62" s="36">
        <v>10.168288884000001</v>
      </c>
      <c r="R62" s="35">
        <v>0</v>
      </c>
      <c r="S62" s="35">
        <v>388.91228420379997</v>
      </c>
      <c r="T62" s="35">
        <v>0</v>
      </c>
      <c r="U62" s="44">
        <v>399.08057308779996</v>
      </c>
    </row>
    <row r="63" spans="1:21" x14ac:dyDescent="0.2">
      <c r="A63" s="114">
        <v>44</v>
      </c>
      <c r="B63" s="114">
        <v>24</v>
      </c>
      <c r="C63" s="114">
        <v>18</v>
      </c>
      <c r="D63" s="114">
        <v>44</v>
      </c>
      <c r="E63" s="34" t="s">
        <v>24</v>
      </c>
      <c r="F63" s="35">
        <v>822.6321366704999</v>
      </c>
      <c r="G63" s="35">
        <v>427.04292938500004</v>
      </c>
      <c r="H63" s="35">
        <v>27.138027044700003</v>
      </c>
      <c r="I63" s="35">
        <v>0</v>
      </c>
      <c r="J63" s="35">
        <v>0</v>
      </c>
      <c r="K63" s="35">
        <v>3896.7539587576011</v>
      </c>
      <c r="L63" s="35">
        <v>220.64026331939999</v>
      </c>
      <c r="M63" s="35">
        <v>1403.7746191938002</v>
      </c>
      <c r="N63" s="35">
        <v>730.12179960550009</v>
      </c>
      <c r="O63" s="35">
        <v>2285.1218150247009</v>
      </c>
      <c r="P63" s="35">
        <v>300.63678308010003</v>
      </c>
      <c r="Q63" s="36">
        <v>0</v>
      </c>
      <c r="R63" s="35">
        <v>0</v>
      </c>
      <c r="S63" s="35">
        <v>866.74973097510031</v>
      </c>
      <c r="T63" s="35">
        <v>251.48372942770004</v>
      </c>
      <c r="U63" s="44">
        <v>1118.2334604028003</v>
      </c>
    </row>
    <row r="64" spans="1:21" x14ac:dyDescent="0.2">
      <c r="A64" s="114">
        <v>2</v>
      </c>
      <c r="B64" s="114">
        <v>26</v>
      </c>
      <c r="C64" s="114">
        <v>21</v>
      </c>
      <c r="D64" s="114">
        <v>2</v>
      </c>
      <c r="E64" s="34" t="s">
        <v>25</v>
      </c>
      <c r="F64" s="35">
        <v>1820.7929403848896</v>
      </c>
      <c r="G64" s="35">
        <v>1183.834379199548</v>
      </c>
      <c r="H64" s="35">
        <v>0</v>
      </c>
      <c r="I64" s="35">
        <v>0</v>
      </c>
      <c r="J64" s="35">
        <v>0</v>
      </c>
      <c r="K64" s="35">
        <v>4509.2385855089269</v>
      </c>
      <c r="L64" s="35">
        <v>9271.1871037492347</v>
      </c>
      <c r="M64" s="35">
        <v>0</v>
      </c>
      <c r="N64" s="35">
        <v>2430.5577070878339</v>
      </c>
      <c r="O64" s="35">
        <v>2538.9841110797038</v>
      </c>
      <c r="P64" s="35">
        <v>0</v>
      </c>
      <c r="Q64" s="36">
        <v>0</v>
      </c>
      <c r="R64" s="35">
        <v>0</v>
      </c>
      <c r="S64" s="35">
        <v>1298.4748321010331</v>
      </c>
      <c r="T64" s="35">
        <v>121.97525812864158</v>
      </c>
      <c r="U64" s="44">
        <v>1420.4500902296747</v>
      </c>
    </row>
    <row r="65" spans="1:21" x14ac:dyDescent="0.2">
      <c r="A65" s="114">
        <v>16</v>
      </c>
      <c r="B65" s="114">
        <v>27</v>
      </c>
      <c r="C65" s="114">
        <v>22</v>
      </c>
      <c r="D65" s="114">
        <v>16</v>
      </c>
      <c r="E65" s="34" t="s">
        <v>26</v>
      </c>
      <c r="F65" s="35">
        <v>1530.4832511186999</v>
      </c>
      <c r="G65" s="35">
        <v>2326.578853322801</v>
      </c>
      <c r="H65" s="35">
        <v>132.41917807329997</v>
      </c>
      <c r="I65" s="35">
        <v>7.2460034867999958</v>
      </c>
      <c r="J65" s="35">
        <v>0</v>
      </c>
      <c r="K65" s="35">
        <v>190.85872284400003</v>
      </c>
      <c r="L65" s="35">
        <v>1484.6710713923987</v>
      </c>
      <c r="M65" s="35">
        <v>0</v>
      </c>
      <c r="N65" s="35">
        <v>7500.5897673375057</v>
      </c>
      <c r="O65" s="35">
        <v>81.456585955199984</v>
      </c>
      <c r="P65" s="35">
        <v>1270.7331121376994</v>
      </c>
      <c r="Q65" s="36">
        <v>7.398497144499995</v>
      </c>
      <c r="R65" s="35">
        <v>7.0751960201999999</v>
      </c>
      <c r="S65" s="35">
        <v>14.265165333599999</v>
      </c>
      <c r="T65" s="35">
        <v>11.249273666700001</v>
      </c>
      <c r="U65" s="44">
        <v>39.988132164999996</v>
      </c>
    </row>
    <row r="66" spans="1:21" x14ac:dyDescent="0.2">
      <c r="A66" s="114">
        <v>30</v>
      </c>
      <c r="B66" s="114">
        <v>28</v>
      </c>
      <c r="C66" s="114">
        <v>23</v>
      </c>
      <c r="D66" s="114">
        <v>30</v>
      </c>
      <c r="E66" s="34" t="s">
        <v>27</v>
      </c>
      <c r="F66" s="35">
        <v>2076.6449613238005</v>
      </c>
      <c r="G66" s="35">
        <v>3589.7937099651995</v>
      </c>
      <c r="H66" s="35">
        <v>484.10287595699987</v>
      </c>
      <c r="I66" s="35">
        <v>135.19353069370001</v>
      </c>
      <c r="J66" s="35">
        <v>0</v>
      </c>
      <c r="K66" s="35">
        <v>768.51821555319998</v>
      </c>
      <c r="L66" s="35">
        <v>1921.9889449310999</v>
      </c>
      <c r="M66" s="35">
        <v>2026.5943981602998</v>
      </c>
      <c r="N66" s="35">
        <v>5740.5192385853979</v>
      </c>
      <c r="O66" s="35">
        <v>466.34587812199982</v>
      </c>
      <c r="P66" s="35">
        <v>27.567099234000004</v>
      </c>
      <c r="Q66" s="36">
        <v>0</v>
      </c>
      <c r="R66" s="35">
        <v>0</v>
      </c>
      <c r="S66" s="35">
        <v>1447.8741672386</v>
      </c>
      <c r="T66" s="35">
        <v>221.86845504979996</v>
      </c>
      <c r="U66" s="44">
        <v>1669.7426222883998</v>
      </c>
    </row>
    <row r="67" spans="1:21" x14ac:dyDescent="0.2">
      <c r="A67" s="114">
        <v>19</v>
      </c>
      <c r="B67" s="114">
        <v>49</v>
      </c>
      <c r="C67" s="114">
        <v>26</v>
      </c>
      <c r="D67" s="114">
        <v>19</v>
      </c>
      <c r="E67" s="34" t="s">
        <v>28</v>
      </c>
      <c r="F67" s="35">
        <v>69952.769588054769</v>
      </c>
      <c r="G67" s="35">
        <v>0</v>
      </c>
      <c r="H67" s="35">
        <v>0</v>
      </c>
      <c r="I67" s="35">
        <v>0</v>
      </c>
      <c r="J67" s="35">
        <v>0</v>
      </c>
      <c r="K67" s="35">
        <v>1120.8180481509899</v>
      </c>
      <c r="L67" s="35">
        <v>0</v>
      </c>
      <c r="M67" s="35">
        <v>0</v>
      </c>
      <c r="N67" s="35">
        <v>0</v>
      </c>
      <c r="O67" s="35">
        <v>94.209976915600791</v>
      </c>
      <c r="P67" s="35">
        <v>0</v>
      </c>
      <c r="Q67" s="36">
        <v>0</v>
      </c>
      <c r="R67" s="35">
        <v>0</v>
      </c>
      <c r="S67" s="35">
        <v>0</v>
      </c>
      <c r="T67" s="35">
        <v>0</v>
      </c>
      <c r="U67" s="44">
        <v>0</v>
      </c>
    </row>
    <row r="68" spans="1:21" x14ac:dyDescent="0.2">
      <c r="A68" s="114">
        <v>24</v>
      </c>
      <c r="B68" s="114">
        <v>50</v>
      </c>
      <c r="C68" s="114">
        <v>27</v>
      </c>
      <c r="D68" s="114">
        <v>24</v>
      </c>
      <c r="E68" s="34" t="s">
        <v>29</v>
      </c>
      <c r="F68" s="35">
        <v>52101.463584125231</v>
      </c>
      <c r="G68" s="35">
        <v>0</v>
      </c>
      <c r="H68" s="35">
        <v>0</v>
      </c>
      <c r="I68" s="35">
        <v>0</v>
      </c>
      <c r="J68" s="35">
        <v>0</v>
      </c>
      <c r="K68" s="35">
        <v>8887.522615145801</v>
      </c>
      <c r="L68" s="35">
        <v>0</v>
      </c>
      <c r="M68" s="35">
        <v>0</v>
      </c>
      <c r="N68" s="35">
        <v>5.2313968487999993</v>
      </c>
      <c r="O68" s="35">
        <v>0</v>
      </c>
      <c r="P68" s="35">
        <v>0</v>
      </c>
      <c r="Q68" s="36">
        <v>0</v>
      </c>
      <c r="R68" s="35">
        <v>0</v>
      </c>
      <c r="S68" s="35">
        <v>0</v>
      </c>
      <c r="T68" s="35">
        <v>0</v>
      </c>
      <c r="U68" s="44">
        <v>0</v>
      </c>
    </row>
    <row r="69" spans="1:21" x14ac:dyDescent="0.2">
      <c r="A69" s="114">
        <v>26</v>
      </c>
      <c r="B69" s="114">
        <v>51</v>
      </c>
      <c r="C69" s="114">
        <v>28</v>
      </c>
      <c r="D69" s="114">
        <v>26</v>
      </c>
      <c r="E69" s="34" t="s">
        <v>30</v>
      </c>
      <c r="F69" s="35">
        <v>18094.668155231582</v>
      </c>
      <c r="G69" s="35">
        <v>54.276625164734234</v>
      </c>
      <c r="H69" s="35">
        <v>0</v>
      </c>
      <c r="I69" s="35">
        <v>0</v>
      </c>
      <c r="J69" s="35">
        <v>0</v>
      </c>
      <c r="K69" s="35">
        <v>448.23797632755833</v>
      </c>
      <c r="L69" s="35">
        <v>0</v>
      </c>
      <c r="M69" s="35">
        <v>0</v>
      </c>
      <c r="N69" s="35">
        <v>347.68860727124411</v>
      </c>
      <c r="O69" s="35">
        <v>285.46735692652129</v>
      </c>
      <c r="P69" s="35">
        <v>34.741408486011387</v>
      </c>
      <c r="Q69" s="36">
        <v>0</v>
      </c>
      <c r="R69" s="35">
        <v>0</v>
      </c>
      <c r="S69" s="35">
        <v>198.7241913057081</v>
      </c>
      <c r="T69" s="35">
        <v>177.18170399205596</v>
      </c>
      <c r="U69" s="44">
        <v>375.90589529776406</v>
      </c>
    </row>
    <row r="70" spans="1:21" x14ac:dyDescent="0.2">
      <c r="A70" s="114">
        <v>43</v>
      </c>
      <c r="B70" s="114">
        <v>52</v>
      </c>
      <c r="C70" s="114">
        <v>29</v>
      </c>
      <c r="D70" s="114">
        <v>43</v>
      </c>
      <c r="E70" s="34" t="s">
        <v>31</v>
      </c>
      <c r="F70" s="35">
        <v>4476.7615946509995</v>
      </c>
      <c r="G70" s="35">
        <v>22.128561272400002</v>
      </c>
      <c r="H70" s="35">
        <v>0</v>
      </c>
      <c r="I70" s="35">
        <v>0</v>
      </c>
      <c r="J70" s="35">
        <v>0</v>
      </c>
      <c r="K70" s="35">
        <v>15952.989467447807</v>
      </c>
      <c r="L70" s="35">
        <v>0</v>
      </c>
      <c r="M70" s="35">
        <v>0</v>
      </c>
      <c r="N70" s="35">
        <v>1270.3397680685002</v>
      </c>
      <c r="O70" s="35">
        <v>276.0985677612</v>
      </c>
      <c r="P70" s="35">
        <v>0</v>
      </c>
      <c r="Q70" s="36">
        <v>0</v>
      </c>
      <c r="R70" s="35">
        <v>0</v>
      </c>
      <c r="S70" s="35">
        <v>414.29569487900011</v>
      </c>
      <c r="T70" s="35">
        <v>0</v>
      </c>
      <c r="U70" s="44">
        <v>414.29569487900011</v>
      </c>
    </row>
    <row r="71" spans="1:21" x14ac:dyDescent="0.2">
      <c r="A71" s="114">
        <v>13</v>
      </c>
      <c r="B71" s="114">
        <v>1</v>
      </c>
      <c r="C71" s="114">
        <v>32</v>
      </c>
      <c r="D71" s="114">
        <v>13</v>
      </c>
      <c r="E71" s="34" t="s">
        <v>32</v>
      </c>
      <c r="F71" s="35">
        <v>20548.251294007096</v>
      </c>
      <c r="G71" s="35">
        <v>835.07363835099989</v>
      </c>
      <c r="H71" s="35">
        <v>0</v>
      </c>
      <c r="I71" s="35">
        <v>0</v>
      </c>
      <c r="J71" s="35">
        <v>337.11682988580009</v>
      </c>
      <c r="K71" s="35">
        <v>7309.8237462645047</v>
      </c>
      <c r="L71" s="35">
        <v>1442.606096961</v>
      </c>
      <c r="M71" s="35">
        <v>433.83055152000003</v>
      </c>
      <c r="N71" s="35">
        <v>3478.432919325302</v>
      </c>
      <c r="O71" s="35">
        <v>3097.7490078202013</v>
      </c>
      <c r="P71" s="35">
        <v>0</v>
      </c>
      <c r="Q71" s="36">
        <v>0</v>
      </c>
      <c r="R71" s="35">
        <v>0</v>
      </c>
      <c r="S71" s="35">
        <v>259.02398724159997</v>
      </c>
      <c r="T71" s="35">
        <v>1565.9695172134</v>
      </c>
      <c r="U71" s="44">
        <v>1824.993504455</v>
      </c>
    </row>
    <row r="72" spans="1:21" x14ac:dyDescent="0.2">
      <c r="A72" s="114">
        <v>15</v>
      </c>
      <c r="B72" s="114">
        <v>2</v>
      </c>
      <c r="C72" s="114">
        <v>33</v>
      </c>
      <c r="D72" s="114">
        <v>15</v>
      </c>
      <c r="E72" s="34" t="s">
        <v>33</v>
      </c>
      <c r="F72" s="35">
        <v>5716.0207961188989</v>
      </c>
      <c r="G72" s="35">
        <v>1312.6303587245002</v>
      </c>
      <c r="H72" s="35">
        <v>142.41604522122896</v>
      </c>
      <c r="I72" s="35">
        <v>0</v>
      </c>
      <c r="J72" s="35">
        <v>0</v>
      </c>
      <c r="K72" s="35">
        <v>8765.8763353074919</v>
      </c>
      <c r="L72" s="35">
        <v>555.53755894509993</v>
      </c>
      <c r="M72" s="35">
        <v>4979.6271463239</v>
      </c>
      <c r="N72" s="35">
        <v>1225.6640795502999</v>
      </c>
      <c r="O72" s="35">
        <v>1252.9628959142003</v>
      </c>
      <c r="P72" s="35">
        <v>18.585669721599999</v>
      </c>
      <c r="Q72" s="36">
        <v>0</v>
      </c>
      <c r="R72" s="35">
        <v>0</v>
      </c>
      <c r="S72" s="35">
        <v>1006.5890720178</v>
      </c>
      <c r="T72" s="35">
        <v>493.34544799110006</v>
      </c>
      <c r="U72" s="44">
        <v>1499.9345200089001</v>
      </c>
    </row>
    <row r="73" spans="1:21" x14ac:dyDescent="0.2">
      <c r="A73" s="114">
        <v>27</v>
      </c>
      <c r="B73" s="114">
        <v>3</v>
      </c>
      <c r="C73" s="114">
        <v>34</v>
      </c>
      <c r="D73" s="114">
        <v>27</v>
      </c>
      <c r="E73" s="34" t="s">
        <v>34</v>
      </c>
      <c r="F73" s="35">
        <v>14598.430846239999</v>
      </c>
      <c r="G73" s="35">
        <v>90.311780813400048</v>
      </c>
      <c r="H73" s="35">
        <v>0</v>
      </c>
      <c r="I73" s="35">
        <v>0</v>
      </c>
      <c r="J73" s="35">
        <v>0</v>
      </c>
      <c r="K73" s="35">
        <v>45058.83110616084</v>
      </c>
      <c r="L73" s="35">
        <v>0</v>
      </c>
      <c r="M73" s="35">
        <v>0</v>
      </c>
      <c r="N73" s="35">
        <v>911.16668409339957</v>
      </c>
      <c r="O73" s="35">
        <v>0</v>
      </c>
      <c r="P73" s="35">
        <v>0</v>
      </c>
      <c r="Q73" s="36">
        <v>0</v>
      </c>
      <c r="R73" s="35">
        <v>0</v>
      </c>
      <c r="S73" s="35">
        <v>219.20038086489993</v>
      </c>
      <c r="T73" s="35">
        <v>27.300627266799992</v>
      </c>
      <c r="U73" s="44">
        <v>246.5010081316999</v>
      </c>
    </row>
    <row r="74" spans="1:21" x14ac:dyDescent="0.2">
      <c r="A74" s="114">
        <v>31</v>
      </c>
      <c r="B74" s="114">
        <v>4</v>
      </c>
      <c r="C74" s="114">
        <v>35</v>
      </c>
      <c r="D74" s="114">
        <v>31</v>
      </c>
      <c r="E74" s="34" t="s">
        <v>35</v>
      </c>
      <c r="F74" s="35">
        <v>2400.3955274209998</v>
      </c>
      <c r="G74" s="35">
        <v>2570.6728595138998</v>
      </c>
      <c r="H74" s="35">
        <v>0</v>
      </c>
      <c r="I74" s="35">
        <v>0</v>
      </c>
      <c r="J74" s="35">
        <v>0</v>
      </c>
      <c r="K74" s="35">
        <v>763.3143466194997</v>
      </c>
      <c r="L74" s="35">
        <v>1584.1580876935</v>
      </c>
      <c r="M74" s="35">
        <v>5748.2569293996003</v>
      </c>
      <c r="N74" s="35">
        <v>1101.1273702220003</v>
      </c>
      <c r="O74" s="35">
        <v>539.37582979970011</v>
      </c>
      <c r="P74" s="35">
        <v>98.988234464100003</v>
      </c>
      <c r="Q74" s="36">
        <v>0</v>
      </c>
      <c r="R74" s="35">
        <v>0</v>
      </c>
      <c r="S74" s="35">
        <v>172.76990285079998</v>
      </c>
      <c r="T74" s="35">
        <v>19.488716504199999</v>
      </c>
      <c r="U74" s="44">
        <v>192.25861935499998</v>
      </c>
    </row>
    <row r="75" spans="1:21" x14ac:dyDescent="0.2">
      <c r="A75" s="114">
        <v>32</v>
      </c>
      <c r="B75" s="114">
        <v>5</v>
      </c>
      <c r="C75" s="114">
        <v>36</v>
      </c>
      <c r="D75" s="114">
        <v>32</v>
      </c>
      <c r="E75" s="34" t="s">
        <v>36</v>
      </c>
      <c r="F75" s="35">
        <v>4246.1939989558996</v>
      </c>
      <c r="G75" s="35">
        <v>714.22897880250014</v>
      </c>
      <c r="H75" s="35">
        <v>0</v>
      </c>
      <c r="I75" s="35">
        <v>0</v>
      </c>
      <c r="J75" s="35">
        <v>0</v>
      </c>
      <c r="K75" s="35">
        <v>7212.9021538297993</v>
      </c>
      <c r="L75" s="35">
        <v>0</v>
      </c>
      <c r="M75" s="35">
        <v>579.41559967919989</v>
      </c>
      <c r="N75" s="35">
        <v>3688.9718667023999</v>
      </c>
      <c r="O75" s="35">
        <v>233.24641938199994</v>
      </c>
      <c r="P75" s="35">
        <v>0</v>
      </c>
      <c r="Q75" s="36">
        <v>0</v>
      </c>
      <c r="R75" s="35">
        <v>0</v>
      </c>
      <c r="S75" s="35">
        <v>1270.7500495783001</v>
      </c>
      <c r="T75" s="35">
        <v>1050.3501070503</v>
      </c>
      <c r="U75" s="44">
        <v>2321.1001566286004</v>
      </c>
    </row>
    <row r="76" spans="1:21" x14ac:dyDescent="0.2">
      <c r="A76" s="114">
        <v>40</v>
      </c>
      <c r="B76" s="114">
        <v>6</v>
      </c>
      <c r="C76" s="114">
        <v>37</v>
      </c>
      <c r="D76" s="114">
        <v>40</v>
      </c>
      <c r="E76" s="34" t="s">
        <v>37</v>
      </c>
      <c r="F76" s="35">
        <v>12878.599099135607</v>
      </c>
      <c r="G76" s="35">
        <v>258.491825925</v>
      </c>
      <c r="H76" s="35">
        <v>23.752376433500004</v>
      </c>
      <c r="I76" s="35">
        <v>0</v>
      </c>
      <c r="J76" s="35">
        <v>0</v>
      </c>
      <c r="K76" s="35">
        <v>10303.730975620707</v>
      </c>
      <c r="L76" s="35">
        <v>2480.2583946871005</v>
      </c>
      <c r="M76" s="35">
        <v>0</v>
      </c>
      <c r="N76" s="35">
        <v>413.68999508320002</v>
      </c>
      <c r="O76" s="35">
        <v>397.6646698963001</v>
      </c>
      <c r="P76" s="35">
        <v>0</v>
      </c>
      <c r="Q76" s="36">
        <v>0</v>
      </c>
      <c r="R76" s="35">
        <v>0</v>
      </c>
      <c r="S76" s="35">
        <v>244.29667786920007</v>
      </c>
      <c r="T76" s="35">
        <v>3.3966015275999997</v>
      </c>
      <c r="U76" s="44">
        <v>247.69327939680008</v>
      </c>
    </row>
    <row r="77" spans="1:21" x14ac:dyDescent="0.2">
      <c r="A77" s="114">
        <v>8</v>
      </c>
      <c r="B77" s="114">
        <v>30</v>
      </c>
      <c r="C77" s="114">
        <v>40</v>
      </c>
      <c r="D77" s="114">
        <v>8</v>
      </c>
      <c r="E77" s="34" t="s">
        <v>38</v>
      </c>
      <c r="F77" s="35">
        <v>19818.903459451507</v>
      </c>
      <c r="G77" s="35">
        <v>1565.9311106501</v>
      </c>
      <c r="H77" s="35">
        <v>0</v>
      </c>
      <c r="I77" s="35">
        <v>0</v>
      </c>
      <c r="J77" s="35">
        <v>0</v>
      </c>
      <c r="K77" s="35">
        <v>58166.925263659075</v>
      </c>
      <c r="L77" s="35">
        <v>425.85383869319992</v>
      </c>
      <c r="M77" s="35">
        <v>0</v>
      </c>
      <c r="N77" s="35">
        <v>38152.495532246176</v>
      </c>
      <c r="O77" s="35">
        <v>361.70386071360008</v>
      </c>
      <c r="P77" s="35">
        <v>0</v>
      </c>
      <c r="Q77" s="36">
        <v>0</v>
      </c>
      <c r="R77" s="35">
        <v>0</v>
      </c>
      <c r="S77" s="35">
        <v>1849.1584902361001</v>
      </c>
      <c r="T77" s="35">
        <v>0</v>
      </c>
      <c r="U77" s="44">
        <v>1849.1584902361001</v>
      </c>
    </row>
    <row r="78" spans="1:21" x14ac:dyDescent="0.2">
      <c r="A78" s="114">
        <v>9</v>
      </c>
      <c r="B78" s="114">
        <v>31</v>
      </c>
      <c r="C78" s="114">
        <v>41</v>
      </c>
      <c r="D78" s="114">
        <v>9</v>
      </c>
      <c r="E78" s="34" t="s">
        <v>39</v>
      </c>
      <c r="F78" s="35">
        <v>7023.8812129606331</v>
      </c>
      <c r="G78" s="35">
        <v>1194.1824174302196</v>
      </c>
      <c r="H78" s="35">
        <v>0</v>
      </c>
      <c r="I78" s="35">
        <v>0</v>
      </c>
      <c r="J78" s="35">
        <v>0</v>
      </c>
      <c r="K78" s="35">
        <v>14082.008365519761</v>
      </c>
      <c r="L78" s="35">
        <v>10984.055818854044</v>
      </c>
      <c r="M78" s="35">
        <v>580.65405033478316</v>
      </c>
      <c r="N78" s="35">
        <v>517.19844878568426</v>
      </c>
      <c r="O78" s="35">
        <v>11556.920103472123</v>
      </c>
      <c r="P78" s="35">
        <v>71.206493837138851</v>
      </c>
      <c r="Q78" s="36">
        <v>0</v>
      </c>
      <c r="R78" s="35">
        <v>0</v>
      </c>
      <c r="S78" s="35">
        <v>889.79609226782429</v>
      </c>
      <c r="T78" s="35">
        <v>25.752925156989871</v>
      </c>
      <c r="U78" s="44">
        <v>915.54901742481411</v>
      </c>
    </row>
    <row r="79" spans="1:21" x14ac:dyDescent="0.2">
      <c r="A79" s="114">
        <v>28</v>
      </c>
      <c r="B79" s="114">
        <v>32</v>
      </c>
      <c r="C79" s="114">
        <v>42</v>
      </c>
      <c r="D79" s="114">
        <v>28</v>
      </c>
      <c r="E79" s="34" t="s">
        <v>40</v>
      </c>
      <c r="F79" s="35">
        <v>13197.551980697403</v>
      </c>
      <c r="G79" s="35">
        <v>12078.471792135795</v>
      </c>
      <c r="H79" s="35">
        <v>0</v>
      </c>
      <c r="I79" s="35">
        <v>0</v>
      </c>
      <c r="J79" s="35">
        <v>0</v>
      </c>
      <c r="K79" s="35">
        <v>16470.043112948093</v>
      </c>
      <c r="L79" s="35">
        <v>298.53191332300008</v>
      </c>
      <c r="M79" s="35">
        <v>3997.2703371524003</v>
      </c>
      <c r="N79" s="35">
        <v>87.113984668200004</v>
      </c>
      <c r="O79" s="35">
        <v>282.73121634560005</v>
      </c>
      <c r="P79" s="35">
        <v>1298.3493269467997</v>
      </c>
      <c r="Q79" s="36">
        <v>0</v>
      </c>
      <c r="R79" s="35">
        <v>0</v>
      </c>
      <c r="S79" s="35">
        <v>561.95296961820009</v>
      </c>
      <c r="T79" s="35">
        <v>0</v>
      </c>
      <c r="U79" s="44">
        <v>561.95296961820009</v>
      </c>
    </row>
    <row r="80" spans="1:21" x14ac:dyDescent="0.2">
      <c r="A80" s="114">
        <v>34</v>
      </c>
      <c r="B80" s="114">
        <v>33</v>
      </c>
      <c r="C80" s="114">
        <v>43</v>
      </c>
      <c r="D80" s="114">
        <v>34</v>
      </c>
      <c r="E80" s="34" t="s">
        <v>41</v>
      </c>
      <c r="F80" s="35">
        <v>2556.9144937961</v>
      </c>
      <c r="G80" s="35">
        <v>3.522337864799999</v>
      </c>
      <c r="H80" s="35">
        <v>0</v>
      </c>
      <c r="I80" s="35">
        <v>0</v>
      </c>
      <c r="J80" s="35">
        <v>0</v>
      </c>
      <c r="K80" s="35">
        <v>8745.5183845686006</v>
      </c>
      <c r="L80" s="35">
        <v>98.267446484000004</v>
      </c>
      <c r="M80" s="35">
        <v>0</v>
      </c>
      <c r="N80" s="35">
        <v>244.0489227315</v>
      </c>
      <c r="O80" s="35">
        <v>830.55294513609999</v>
      </c>
      <c r="P80" s="35">
        <v>0</v>
      </c>
      <c r="Q80" s="36">
        <v>0</v>
      </c>
      <c r="R80" s="35">
        <v>0</v>
      </c>
      <c r="S80" s="35">
        <v>20.247951405600006</v>
      </c>
      <c r="T80" s="35">
        <v>12.212391455700002</v>
      </c>
      <c r="U80" s="44">
        <v>32.460342861300006</v>
      </c>
    </row>
    <row r="81" spans="1:21" x14ac:dyDescent="0.2">
      <c r="A81" s="114">
        <v>35</v>
      </c>
      <c r="B81" s="114">
        <v>34</v>
      </c>
      <c r="C81" s="114">
        <v>44</v>
      </c>
      <c r="D81" s="114">
        <v>35</v>
      </c>
      <c r="E81" s="34" t="s">
        <v>42</v>
      </c>
      <c r="F81" s="35">
        <v>873.28749800821299</v>
      </c>
      <c r="G81" s="35">
        <v>880.33184169817548</v>
      </c>
      <c r="H81" s="35">
        <v>0</v>
      </c>
      <c r="I81" s="35">
        <v>0</v>
      </c>
      <c r="J81" s="35">
        <v>0</v>
      </c>
      <c r="K81" s="35">
        <v>418.50150670727254</v>
      </c>
      <c r="L81" s="35">
        <v>188.56122877344413</v>
      </c>
      <c r="M81" s="35">
        <v>531.02639399624184</v>
      </c>
      <c r="N81" s="35">
        <v>555.4237352802129</v>
      </c>
      <c r="O81" s="35">
        <v>504.77284862828458</v>
      </c>
      <c r="P81" s="35">
        <v>1075.691968743185</v>
      </c>
      <c r="Q81" s="36">
        <v>0</v>
      </c>
      <c r="R81" s="35">
        <v>0</v>
      </c>
      <c r="S81" s="35">
        <v>11.355681653506878</v>
      </c>
      <c r="T81" s="35">
        <v>0</v>
      </c>
      <c r="U81" s="44">
        <v>11.355681653506878</v>
      </c>
    </row>
    <row r="82" spans="1:21" x14ac:dyDescent="0.2">
      <c r="A82" s="114">
        <v>4</v>
      </c>
      <c r="B82" s="114">
        <v>13</v>
      </c>
      <c r="C82" s="114">
        <v>47</v>
      </c>
      <c r="D82" s="114">
        <v>4</v>
      </c>
      <c r="E82" s="34" t="s">
        <v>43</v>
      </c>
      <c r="F82" s="35">
        <v>3930.2320152210405</v>
      </c>
      <c r="G82" s="35">
        <v>13705.695949428689</v>
      </c>
      <c r="H82" s="35">
        <v>90.315146752452009</v>
      </c>
      <c r="I82" s="35">
        <v>185.50597218732324</v>
      </c>
      <c r="J82" s="35">
        <v>0</v>
      </c>
      <c r="K82" s="35">
        <v>3040.6651055313723</v>
      </c>
      <c r="L82" s="35">
        <v>4709.4895710757673</v>
      </c>
      <c r="M82" s="35">
        <v>866.9522745773769</v>
      </c>
      <c r="N82" s="35">
        <v>12839.46349705699</v>
      </c>
      <c r="O82" s="35">
        <v>2428.3981665137389</v>
      </c>
      <c r="P82" s="35">
        <v>319.81673980209979</v>
      </c>
      <c r="Q82" s="36">
        <v>0</v>
      </c>
      <c r="R82" s="35">
        <v>0</v>
      </c>
      <c r="S82" s="35">
        <v>455.40987021728631</v>
      </c>
      <c r="T82" s="35">
        <v>462.03910164971415</v>
      </c>
      <c r="U82" s="44">
        <v>917.44897186700041</v>
      </c>
    </row>
    <row r="83" spans="1:21" x14ac:dyDescent="0.2">
      <c r="A83" s="114">
        <v>14</v>
      </c>
      <c r="B83" s="114">
        <v>14</v>
      </c>
      <c r="C83" s="114">
        <v>48</v>
      </c>
      <c r="D83" s="114">
        <v>14</v>
      </c>
      <c r="E83" s="34" t="s">
        <v>44</v>
      </c>
      <c r="F83" s="35">
        <v>3036.4001405491445</v>
      </c>
      <c r="G83" s="35">
        <v>1348.5272805876486</v>
      </c>
      <c r="H83" s="35">
        <v>0</v>
      </c>
      <c r="I83" s="35">
        <v>0</v>
      </c>
      <c r="J83" s="35">
        <v>0</v>
      </c>
      <c r="K83" s="35">
        <v>20655.963927576759</v>
      </c>
      <c r="L83" s="35">
        <v>24420.855632562605</v>
      </c>
      <c r="M83" s="35">
        <v>91.270148379103532</v>
      </c>
      <c r="N83" s="35">
        <v>3039.9810563851756</v>
      </c>
      <c r="O83" s="35">
        <v>307.32182101287532</v>
      </c>
      <c r="P83" s="35">
        <v>0</v>
      </c>
      <c r="Q83" s="36">
        <v>0</v>
      </c>
      <c r="R83" s="35">
        <v>8.9455161901137288</v>
      </c>
      <c r="S83" s="35">
        <v>1843.4599811578257</v>
      </c>
      <c r="T83" s="35">
        <v>95.380691960825345</v>
      </c>
      <c r="U83" s="44">
        <v>1947.7861893087647</v>
      </c>
    </row>
    <row r="84" spans="1:21" x14ac:dyDescent="0.2">
      <c r="A84" s="114">
        <v>36</v>
      </c>
      <c r="B84" s="114">
        <v>15</v>
      </c>
      <c r="C84" s="114">
        <v>49</v>
      </c>
      <c r="D84" s="114">
        <v>36</v>
      </c>
      <c r="E84" s="34" t="s">
        <v>45</v>
      </c>
      <c r="F84" s="35">
        <v>636.29256104750016</v>
      </c>
      <c r="G84" s="35">
        <v>8769.0895339852032</v>
      </c>
      <c r="H84" s="35">
        <v>117.34451834530725</v>
      </c>
      <c r="I84" s="35">
        <v>0</v>
      </c>
      <c r="J84" s="35">
        <v>0</v>
      </c>
      <c r="K84" s="35">
        <v>79.814624002399995</v>
      </c>
      <c r="L84" s="35">
        <v>2220.2130374928001</v>
      </c>
      <c r="M84" s="35">
        <v>3615.2130787128995</v>
      </c>
      <c r="N84" s="35">
        <v>14752.667549586</v>
      </c>
      <c r="O84" s="35">
        <v>4244.3746352733024</v>
      </c>
      <c r="P84" s="35">
        <v>2035.7994669722002</v>
      </c>
      <c r="Q84" s="36">
        <v>0</v>
      </c>
      <c r="R84" s="35">
        <v>0</v>
      </c>
      <c r="S84" s="35">
        <v>103.62876063839995</v>
      </c>
      <c r="T84" s="35">
        <v>0</v>
      </c>
      <c r="U84" s="44">
        <v>103.62876063839995</v>
      </c>
    </row>
    <row r="85" spans="1:21" x14ac:dyDescent="0.2">
      <c r="A85" s="114">
        <v>20</v>
      </c>
      <c r="B85" s="114">
        <v>40</v>
      </c>
      <c r="C85" s="114">
        <v>52</v>
      </c>
      <c r="D85" s="114">
        <v>20</v>
      </c>
      <c r="E85" s="34" t="s">
        <v>46</v>
      </c>
      <c r="F85" s="35">
        <v>13275.368418307808</v>
      </c>
      <c r="G85" s="35">
        <v>773.21895107360012</v>
      </c>
      <c r="H85" s="35">
        <v>0</v>
      </c>
      <c r="I85" s="35">
        <v>0</v>
      </c>
      <c r="J85" s="35">
        <v>0</v>
      </c>
      <c r="K85" s="35">
        <v>54128.941179928945</v>
      </c>
      <c r="L85" s="35">
        <v>2581.2079889266984</v>
      </c>
      <c r="M85" s="35">
        <v>0</v>
      </c>
      <c r="N85" s="35">
        <v>253.9073860071</v>
      </c>
      <c r="O85" s="35">
        <v>680.36917487770017</v>
      </c>
      <c r="P85" s="35">
        <v>0</v>
      </c>
      <c r="Q85" s="36">
        <v>0</v>
      </c>
      <c r="R85" s="35">
        <v>0</v>
      </c>
      <c r="S85" s="35">
        <v>1796.2476266167005</v>
      </c>
      <c r="T85" s="35">
        <v>29.392528310799996</v>
      </c>
      <c r="U85" s="44">
        <v>1825.6401549275004</v>
      </c>
    </row>
    <row r="86" spans="1:21" x14ac:dyDescent="0.2">
      <c r="A86" s="114">
        <v>29</v>
      </c>
      <c r="B86" s="114">
        <v>41</v>
      </c>
      <c r="C86" s="114">
        <v>53</v>
      </c>
      <c r="D86" s="114">
        <v>29</v>
      </c>
      <c r="E86" s="34" t="s">
        <v>47</v>
      </c>
      <c r="F86" s="35">
        <v>19999.507090022104</v>
      </c>
      <c r="G86" s="35">
        <v>3179.4891814450993</v>
      </c>
      <c r="H86" s="35">
        <v>82.976129678446355</v>
      </c>
      <c r="I86" s="35">
        <v>0</v>
      </c>
      <c r="J86" s="35">
        <v>0</v>
      </c>
      <c r="K86" s="35">
        <v>59904.241019293804</v>
      </c>
      <c r="L86" s="35">
        <v>2269.7405719678004</v>
      </c>
      <c r="M86" s="35">
        <v>0</v>
      </c>
      <c r="N86" s="35">
        <v>5323.9030099330066</v>
      </c>
      <c r="O86" s="35">
        <v>58.207186732000011</v>
      </c>
      <c r="P86" s="35">
        <v>0</v>
      </c>
      <c r="Q86" s="36">
        <v>0</v>
      </c>
      <c r="R86" s="35">
        <v>0</v>
      </c>
      <c r="S86" s="35">
        <v>688.75781742729998</v>
      </c>
      <c r="T86" s="35">
        <v>9.5067456455999952</v>
      </c>
      <c r="U86" s="44">
        <v>698.26456307289993</v>
      </c>
    </row>
    <row r="87" spans="1:21" x14ac:dyDescent="0.2">
      <c r="A87" s="114">
        <v>39</v>
      </c>
      <c r="B87" s="114">
        <v>42</v>
      </c>
      <c r="C87" s="114">
        <v>54</v>
      </c>
      <c r="D87" s="114">
        <v>39</v>
      </c>
      <c r="E87" s="34" t="s">
        <v>48</v>
      </c>
      <c r="F87" s="35">
        <v>18250.526564882501</v>
      </c>
      <c r="G87" s="35">
        <v>118.22381753941548</v>
      </c>
      <c r="H87" s="35">
        <v>0</v>
      </c>
      <c r="I87" s="35">
        <v>0</v>
      </c>
      <c r="J87" s="35">
        <v>0</v>
      </c>
      <c r="K87" s="35">
        <v>11997.616905788982</v>
      </c>
      <c r="L87" s="35">
        <v>0</v>
      </c>
      <c r="M87" s="35">
        <v>0</v>
      </c>
      <c r="N87" s="35">
        <v>1617.0092959496073</v>
      </c>
      <c r="O87" s="35">
        <v>0</v>
      </c>
      <c r="P87" s="35">
        <v>0</v>
      </c>
      <c r="Q87" s="36">
        <v>0</v>
      </c>
      <c r="R87" s="35">
        <v>0</v>
      </c>
      <c r="S87" s="35">
        <v>572.44169244079353</v>
      </c>
      <c r="T87" s="35">
        <v>147.79065463156996</v>
      </c>
      <c r="U87" s="44">
        <v>720.2323470723635</v>
      </c>
    </row>
    <row r="88" spans="1:21" x14ac:dyDescent="0.2">
      <c r="A88" s="114">
        <v>45</v>
      </c>
      <c r="B88" s="114">
        <v>43</v>
      </c>
      <c r="C88" s="114">
        <v>55</v>
      </c>
      <c r="D88" s="114">
        <v>45</v>
      </c>
      <c r="E88" s="34" t="s">
        <v>49</v>
      </c>
      <c r="F88" s="35">
        <v>4743.6051112986715</v>
      </c>
      <c r="G88" s="35">
        <v>141.14086216654147</v>
      </c>
      <c r="H88" s="35">
        <v>0</v>
      </c>
      <c r="I88" s="35">
        <v>0</v>
      </c>
      <c r="J88" s="35">
        <v>0</v>
      </c>
      <c r="K88" s="35">
        <v>25584.756808033206</v>
      </c>
      <c r="L88" s="35">
        <v>21.282962072352809</v>
      </c>
      <c r="M88" s="35">
        <v>0</v>
      </c>
      <c r="N88" s="35">
        <v>440.13941483527731</v>
      </c>
      <c r="O88" s="35">
        <v>0</v>
      </c>
      <c r="P88" s="35">
        <v>0</v>
      </c>
      <c r="Q88" s="36">
        <v>0</v>
      </c>
      <c r="R88" s="35">
        <v>0</v>
      </c>
      <c r="S88" s="35">
        <v>639.08763662189858</v>
      </c>
      <c r="T88" s="35">
        <v>0</v>
      </c>
      <c r="U88" s="44">
        <v>639.08763662189858</v>
      </c>
    </row>
    <row r="89" spans="1:21" x14ac:dyDescent="0.2">
      <c r="A89" s="114">
        <v>3</v>
      </c>
      <c r="B89" s="114">
        <v>54</v>
      </c>
      <c r="C89" s="114">
        <v>58</v>
      </c>
      <c r="D89" s="114">
        <v>3</v>
      </c>
      <c r="E89" s="34" t="s">
        <v>50</v>
      </c>
      <c r="F89" s="35">
        <v>3687.2481919764</v>
      </c>
      <c r="G89" s="35">
        <v>3349.7575647295002</v>
      </c>
      <c r="H89" s="35">
        <v>69.554707493699993</v>
      </c>
      <c r="I89" s="35">
        <v>0</v>
      </c>
      <c r="J89" s="35">
        <v>0</v>
      </c>
      <c r="K89" s="35">
        <v>2602.9718612760003</v>
      </c>
      <c r="L89" s="35">
        <v>1967.5689102475001</v>
      </c>
      <c r="M89" s="35">
        <v>0</v>
      </c>
      <c r="N89" s="35">
        <v>1437.1843549843995</v>
      </c>
      <c r="O89" s="35">
        <v>57.901311660299996</v>
      </c>
      <c r="P89" s="35">
        <v>0</v>
      </c>
      <c r="Q89" s="36">
        <v>65.414147882000023</v>
      </c>
      <c r="R89" s="35">
        <v>0</v>
      </c>
      <c r="S89" s="35">
        <v>0</v>
      </c>
      <c r="T89" s="35">
        <v>72.238106037599991</v>
      </c>
      <c r="U89" s="44">
        <v>137.65225391960001</v>
      </c>
    </row>
    <row r="90" spans="1:21" x14ac:dyDescent="0.2">
      <c r="A90" s="114">
        <v>21</v>
      </c>
      <c r="B90" s="114">
        <v>55</v>
      </c>
      <c r="C90" s="114">
        <v>59</v>
      </c>
      <c r="D90" s="114">
        <v>21</v>
      </c>
      <c r="E90" s="34" t="s">
        <v>51</v>
      </c>
      <c r="F90" s="35">
        <v>1815.4164807327932</v>
      </c>
      <c r="G90" s="35">
        <v>14150.698937091964</v>
      </c>
      <c r="H90" s="35">
        <v>70.298587407692736</v>
      </c>
      <c r="I90" s="35">
        <v>0</v>
      </c>
      <c r="J90" s="35">
        <v>0</v>
      </c>
      <c r="K90" s="35">
        <v>6484.6526539080896</v>
      </c>
      <c r="L90" s="35">
        <v>5067.2208231348141</v>
      </c>
      <c r="M90" s="35">
        <v>0</v>
      </c>
      <c r="N90" s="35">
        <v>1567.4069441234617</v>
      </c>
      <c r="O90" s="35">
        <v>39.099138173843528</v>
      </c>
      <c r="P90" s="35">
        <v>157.12234870944053</v>
      </c>
      <c r="Q90" s="36">
        <v>102.51227039275241</v>
      </c>
      <c r="R90" s="35">
        <v>5.8158834777126032</v>
      </c>
      <c r="S90" s="35">
        <v>913.86676932218177</v>
      </c>
      <c r="T90" s="35">
        <v>48.768076750002301</v>
      </c>
      <c r="U90" s="44">
        <v>1070.962999942649</v>
      </c>
    </row>
    <row r="91" spans="1:21" x14ac:dyDescent="0.2">
      <c r="A91" s="114">
        <v>33</v>
      </c>
      <c r="B91" s="114">
        <v>56</v>
      </c>
      <c r="C91" s="114">
        <v>60</v>
      </c>
      <c r="D91" s="114">
        <v>33</v>
      </c>
      <c r="E91" s="34" t="s">
        <v>52</v>
      </c>
      <c r="F91" s="35">
        <v>4454.2678996611512</v>
      </c>
      <c r="G91" s="35">
        <v>2525.9517168522402</v>
      </c>
      <c r="H91" s="35">
        <v>0</v>
      </c>
      <c r="I91" s="35">
        <v>17.22483558459442</v>
      </c>
      <c r="J91" s="35">
        <v>0</v>
      </c>
      <c r="K91" s="35">
        <v>1267.565850938689</v>
      </c>
      <c r="L91" s="35">
        <v>2007.0808269129454</v>
      </c>
      <c r="M91" s="35">
        <v>2828.728856082907</v>
      </c>
      <c r="N91" s="35">
        <v>4279.9767832825864</v>
      </c>
      <c r="O91" s="35">
        <v>343.77377151224306</v>
      </c>
      <c r="P91" s="35">
        <v>0</v>
      </c>
      <c r="Q91" s="36">
        <v>21.419225665552293</v>
      </c>
      <c r="R91" s="35">
        <v>19.330791760083152</v>
      </c>
      <c r="S91" s="35">
        <v>375.50645967886811</v>
      </c>
      <c r="T91" s="35">
        <v>29.686190129523865</v>
      </c>
      <c r="U91" s="44">
        <v>445.94266723402745</v>
      </c>
    </row>
    <row r="92" spans="1:21" x14ac:dyDescent="0.2">
      <c r="A92" s="114">
        <v>41</v>
      </c>
      <c r="B92" s="114">
        <v>57</v>
      </c>
      <c r="C92" s="114">
        <v>61</v>
      </c>
      <c r="D92" s="114">
        <v>41</v>
      </c>
      <c r="E92" s="34" t="s">
        <v>53</v>
      </c>
      <c r="F92" s="35">
        <v>2608.1690775991751</v>
      </c>
      <c r="G92" s="35">
        <v>9405.0167255392716</v>
      </c>
      <c r="H92" s="35">
        <v>143.42857621954965</v>
      </c>
      <c r="I92" s="35">
        <v>0</v>
      </c>
      <c r="J92" s="35">
        <v>0</v>
      </c>
      <c r="K92" s="35">
        <v>2942.849540056659</v>
      </c>
      <c r="L92" s="35">
        <v>2713.0708912597124</v>
      </c>
      <c r="M92" s="35">
        <v>0</v>
      </c>
      <c r="N92" s="35">
        <v>726.68199927227715</v>
      </c>
      <c r="O92" s="35">
        <v>0</v>
      </c>
      <c r="P92" s="35">
        <v>25.429761993981163</v>
      </c>
      <c r="Q92" s="36">
        <v>1690.1034584118586</v>
      </c>
      <c r="R92" s="35">
        <v>0</v>
      </c>
      <c r="S92" s="35">
        <v>465.76814522420818</v>
      </c>
      <c r="T92" s="35">
        <v>462.49110593755461</v>
      </c>
      <c r="U92" s="44">
        <v>2618.362709573621</v>
      </c>
    </row>
    <row r="93" spans="1:21" x14ac:dyDescent="0.2">
      <c r="A93" s="114">
        <v>10</v>
      </c>
      <c r="B93" s="114">
        <v>36</v>
      </c>
      <c r="C93" s="114">
        <v>64</v>
      </c>
      <c r="D93" s="114">
        <v>10</v>
      </c>
      <c r="E93" s="34" t="s">
        <v>54</v>
      </c>
      <c r="F93" s="35">
        <v>4456.8632283948</v>
      </c>
      <c r="G93" s="35">
        <v>2074.7081840582005</v>
      </c>
      <c r="H93" s="35">
        <v>0</v>
      </c>
      <c r="I93" s="35">
        <v>0</v>
      </c>
      <c r="J93" s="35">
        <v>0</v>
      </c>
      <c r="K93" s="35">
        <v>3609.9337861668996</v>
      </c>
      <c r="L93" s="35">
        <v>2213.348957707</v>
      </c>
      <c r="M93" s="35">
        <v>1766.2502236999999</v>
      </c>
      <c r="N93" s="35">
        <v>10434.9578097542</v>
      </c>
      <c r="O93" s="35">
        <v>0</v>
      </c>
      <c r="P93" s="35">
        <v>710.43795889599994</v>
      </c>
      <c r="Q93" s="36">
        <v>0</v>
      </c>
      <c r="R93" s="35">
        <v>236.2466639379</v>
      </c>
      <c r="S93" s="35">
        <v>2729.1709354486006</v>
      </c>
      <c r="T93" s="35">
        <v>524.70086371050013</v>
      </c>
      <c r="U93" s="44">
        <v>3490.1184630970006</v>
      </c>
    </row>
    <row r="94" spans="1:21" x14ac:dyDescent="0.2">
      <c r="A94" s="114">
        <v>12</v>
      </c>
      <c r="B94" s="114">
        <v>37</v>
      </c>
      <c r="C94" s="114">
        <v>65</v>
      </c>
      <c r="D94" s="114">
        <v>12</v>
      </c>
      <c r="E94" s="34" t="s">
        <v>55</v>
      </c>
      <c r="F94" s="35">
        <v>0</v>
      </c>
      <c r="G94" s="35">
        <v>225.43196068440002</v>
      </c>
      <c r="H94" s="35">
        <v>0</v>
      </c>
      <c r="I94" s="35">
        <v>333.32647375867089</v>
      </c>
      <c r="J94" s="35">
        <v>0</v>
      </c>
      <c r="K94" s="35">
        <v>23.502201873600001</v>
      </c>
      <c r="L94" s="35">
        <v>184.99471324879997</v>
      </c>
      <c r="M94" s="35">
        <v>71.780361434999989</v>
      </c>
      <c r="N94" s="35">
        <v>2845.4692568336986</v>
      </c>
      <c r="O94" s="35">
        <v>667.29248255160007</v>
      </c>
      <c r="P94" s="35">
        <v>1608.2193562481002</v>
      </c>
      <c r="Q94" s="36">
        <v>101.91439147560003</v>
      </c>
      <c r="R94" s="35">
        <v>127.04269294080001</v>
      </c>
      <c r="S94" s="35">
        <v>150.87759743940003</v>
      </c>
      <c r="T94" s="35">
        <v>663.94155653939993</v>
      </c>
      <c r="U94" s="44">
        <v>1043.7762383951999</v>
      </c>
    </row>
    <row r="95" spans="1:21" x14ac:dyDescent="0.2">
      <c r="A95" s="114">
        <v>42</v>
      </c>
      <c r="B95" s="114">
        <v>38</v>
      </c>
      <c r="C95" s="114">
        <v>66</v>
      </c>
      <c r="D95" s="114">
        <v>42</v>
      </c>
      <c r="E95" s="34" t="s">
        <v>56</v>
      </c>
      <c r="F95" s="35">
        <v>0</v>
      </c>
      <c r="G95" s="35">
        <v>1282.6026903914001</v>
      </c>
      <c r="H95" s="35">
        <v>0</v>
      </c>
      <c r="I95" s="35">
        <v>0</v>
      </c>
      <c r="J95" s="35">
        <v>0</v>
      </c>
      <c r="K95" s="35">
        <v>1187.6105239884005</v>
      </c>
      <c r="L95" s="35">
        <v>551.71411945960006</v>
      </c>
      <c r="M95" s="35">
        <v>579.84532047029995</v>
      </c>
      <c r="N95" s="35">
        <v>1572.5682571113996</v>
      </c>
      <c r="O95" s="35">
        <v>46.803828138400014</v>
      </c>
      <c r="P95" s="35">
        <v>28.026028910199994</v>
      </c>
      <c r="Q95" s="36">
        <v>0</v>
      </c>
      <c r="R95" s="35">
        <v>0</v>
      </c>
      <c r="S95" s="35">
        <v>149.76196486020001</v>
      </c>
      <c r="T95" s="35">
        <v>120.13289281679999</v>
      </c>
      <c r="U95" s="44">
        <v>269.894857677</v>
      </c>
    </row>
    <row r="96" spans="1:21" x14ac:dyDescent="0.2">
      <c r="A96" s="114">
        <v>6</v>
      </c>
      <c r="B96" s="114">
        <v>8</v>
      </c>
      <c r="C96" s="114">
        <v>69</v>
      </c>
      <c r="D96" s="114">
        <v>6</v>
      </c>
      <c r="E96" s="34" t="s">
        <v>57</v>
      </c>
      <c r="F96" s="35">
        <v>1591.8925437212195</v>
      </c>
      <c r="G96" s="35">
        <v>3601.9284328648614</v>
      </c>
      <c r="H96" s="35">
        <v>835.15239571351731</v>
      </c>
      <c r="I96" s="35">
        <v>0</v>
      </c>
      <c r="J96" s="35">
        <v>0</v>
      </c>
      <c r="K96" s="35">
        <v>4076.5902987439026</v>
      </c>
      <c r="L96" s="35">
        <v>492.78354185950298</v>
      </c>
      <c r="M96" s="35">
        <v>1315.9351876824201</v>
      </c>
      <c r="N96" s="35">
        <v>7130.0810853347739</v>
      </c>
      <c r="O96" s="35">
        <v>748.1786155146616</v>
      </c>
      <c r="P96" s="35">
        <v>1580.3657271854279</v>
      </c>
      <c r="Q96" s="36">
        <v>101.49191191281216</v>
      </c>
      <c r="R96" s="35">
        <v>0</v>
      </c>
      <c r="S96" s="35">
        <v>3246.1866315724537</v>
      </c>
      <c r="T96" s="35">
        <v>434.56223102973388</v>
      </c>
      <c r="U96" s="44">
        <v>3782.2407745149999</v>
      </c>
    </row>
    <row r="97" spans="1:21" ht="12" thickBot="1" x14ac:dyDescent="0.25">
      <c r="A97" s="114">
        <v>38</v>
      </c>
      <c r="B97" s="114">
        <v>9</v>
      </c>
      <c r="C97" s="114">
        <v>70</v>
      </c>
      <c r="D97" s="114">
        <v>38</v>
      </c>
      <c r="E97" s="34" t="s">
        <v>58</v>
      </c>
      <c r="F97" s="35">
        <v>11.098154432799999</v>
      </c>
      <c r="G97" s="35">
        <v>326.89862133000003</v>
      </c>
      <c r="H97" s="35">
        <v>0</v>
      </c>
      <c r="I97" s="35">
        <v>0</v>
      </c>
      <c r="J97" s="35">
        <v>0</v>
      </c>
      <c r="K97" s="35">
        <v>4.0426462880999985</v>
      </c>
      <c r="L97" s="35">
        <v>0</v>
      </c>
      <c r="M97" s="35">
        <v>0</v>
      </c>
      <c r="N97" s="35">
        <v>666.14714397479975</v>
      </c>
      <c r="O97" s="35">
        <v>73.805235231799998</v>
      </c>
      <c r="P97" s="35">
        <v>0</v>
      </c>
      <c r="Q97" s="36">
        <v>72.136250444300003</v>
      </c>
      <c r="R97" s="35">
        <v>10.42879104</v>
      </c>
      <c r="S97" s="35">
        <v>126.79884453029999</v>
      </c>
      <c r="T97" s="35">
        <v>40.268769729599995</v>
      </c>
      <c r="U97" s="44">
        <v>249.63265574419998</v>
      </c>
    </row>
    <row r="98" spans="1:21" ht="12.6" thickBot="1" x14ac:dyDescent="0.3">
      <c r="A98" s="153">
        <v>59</v>
      </c>
      <c r="B98" s="153">
        <v>59</v>
      </c>
      <c r="C98" s="114">
        <v>72</v>
      </c>
      <c r="D98" s="153">
        <v>59</v>
      </c>
      <c r="E98" s="53" t="s">
        <v>93</v>
      </c>
      <c r="F98" s="156">
        <v>460558.19711375394</v>
      </c>
      <c r="G98" s="157">
        <v>101493.22719211657</v>
      </c>
      <c r="H98" s="157">
        <v>2218.8985643403948</v>
      </c>
      <c r="I98" s="157">
        <v>690.72816313808835</v>
      </c>
      <c r="J98" s="157">
        <v>337.11682988580009</v>
      </c>
      <c r="K98" s="157">
        <v>745919.25319232012</v>
      </c>
      <c r="L98" s="158">
        <v>119978.1558948568</v>
      </c>
      <c r="M98" s="156">
        <v>32113.535271773035</v>
      </c>
      <c r="N98" s="157">
        <v>165275.89508307888</v>
      </c>
      <c r="O98" s="157">
        <v>47296.340796693985</v>
      </c>
      <c r="P98" s="158">
        <v>10720.346358119717</v>
      </c>
      <c r="Q98" s="156">
        <v>2172.5584422133747</v>
      </c>
      <c r="R98" s="157">
        <v>429.98436892020959</v>
      </c>
      <c r="S98" s="157">
        <v>38511.658582561344</v>
      </c>
      <c r="T98" s="158">
        <v>8007.6075193541046</v>
      </c>
      <c r="U98" s="57">
        <v>49121.808913049033</v>
      </c>
    </row>
    <row r="99" spans="1:21" x14ac:dyDescent="0.2">
      <c r="E99" s="58" t="s">
        <v>125</v>
      </c>
      <c r="F99" s="39"/>
      <c r="G99" s="39"/>
      <c r="H99" s="39"/>
      <c r="I99" s="39"/>
      <c r="J99" s="39"/>
      <c r="K99" s="39"/>
      <c r="L99" s="39"/>
      <c r="N99" s="39"/>
      <c r="O99" s="39"/>
      <c r="P99" s="39"/>
      <c r="Q99" s="60"/>
      <c r="R99" s="39"/>
      <c r="S99" s="39"/>
      <c r="T99" s="39"/>
      <c r="U99" s="39"/>
    </row>
    <row r="100" spans="1:21" x14ac:dyDescent="0.2">
      <c r="E100" s="39"/>
      <c r="F100" s="39"/>
      <c r="G100" s="39"/>
      <c r="H100" s="39"/>
      <c r="I100" s="39"/>
      <c r="J100" s="39"/>
      <c r="K100" s="39"/>
      <c r="L100" s="39"/>
      <c r="N100" s="39"/>
      <c r="O100" s="39"/>
      <c r="P100" s="39"/>
      <c r="Q100" s="60"/>
      <c r="R100" s="39"/>
      <c r="S100" s="39"/>
      <c r="T100" s="39"/>
      <c r="U100" s="39"/>
    </row>
    <row r="101" spans="1:21" ht="12.6" thickBot="1" x14ac:dyDescent="0.3">
      <c r="E101" s="39"/>
      <c r="F101" s="20" t="s">
        <v>149</v>
      </c>
      <c r="G101" s="21"/>
      <c r="H101" s="21"/>
      <c r="I101" s="21"/>
      <c r="J101" s="21"/>
      <c r="K101" s="21"/>
      <c r="L101" s="21"/>
      <c r="M101" s="24"/>
      <c r="N101" s="21"/>
      <c r="O101" s="21"/>
      <c r="P101" s="21"/>
      <c r="Q101" s="24"/>
      <c r="R101" s="21"/>
      <c r="S101" s="21"/>
      <c r="T101" s="21"/>
      <c r="U101" s="21"/>
    </row>
    <row r="102" spans="1:21" ht="36.6" thickBot="1" x14ac:dyDescent="0.25">
      <c r="A102" s="114" t="s">
        <v>111</v>
      </c>
      <c r="B102" s="114" t="s">
        <v>110</v>
      </c>
      <c r="C102" s="114" t="s">
        <v>109</v>
      </c>
      <c r="D102" s="114" t="s">
        <v>108</v>
      </c>
      <c r="E102" s="25" t="s">
        <v>107</v>
      </c>
      <c r="F102" s="26" t="s">
        <v>0</v>
      </c>
      <c r="G102" s="27" t="s">
        <v>1</v>
      </c>
      <c r="H102" s="26" t="s">
        <v>120</v>
      </c>
      <c r="I102" s="27" t="s">
        <v>121</v>
      </c>
      <c r="J102" s="28" t="s">
        <v>2</v>
      </c>
      <c r="K102" s="28" t="s">
        <v>3</v>
      </c>
      <c r="L102" s="28" t="s">
        <v>4</v>
      </c>
      <c r="M102" s="28" t="s">
        <v>5</v>
      </c>
      <c r="N102" s="28" t="s">
        <v>6</v>
      </c>
      <c r="O102" s="28" t="s">
        <v>7</v>
      </c>
      <c r="P102" s="28" t="s">
        <v>8</v>
      </c>
      <c r="Q102" s="28" t="s">
        <v>9</v>
      </c>
      <c r="R102" s="28" t="s">
        <v>10</v>
      </c>
      <c r="S102" s="28" t="s">
        <v>11</v>
      </c>
      <c r="T102" s="28" t="s">
        <v>12</v>
      </c>
      <c r="U102" s="30" t="s">
        <v>61</v>
      </c>
    </row>
    <row r="103" spans="1:21" x14ac:dyDescent="0.2">
      <c r="A103" s="114">
        <v>11</v>
      </c>
      <c r="B103" s="114">
        <v>11</v>
      </c>
      <c r="C103" s="114">
        <v>2</v>
      </c>
      <c r="D103" s="114">
        <v>11</v>
      </c>
      <c r="E103" s="34" t="s">
        <v>14</v>
      </c>
      <c r="F103" s="35">
        <v>1912.8391137625576</v>
      </c>
      <c r="G103" s="35">
        <v>859.33352988405181</v>
      </c>
      <c r="H103" s="35">
        <v>0</v>
      </c>
      <c r="I103" s="35">
        <v>0</v>
      </c>
      <c r="J103" s="35">
        <v>0</v>
      </c>
      <c r="K103" s="35">
        <v>875.65106288927939</v>
      </c>
      <c r="L103" s="35">
        <v>514.70390305977583</v>
      </c>
      <c r="M103" s="36">
        <v>0</v>
      </c>
      <c r="N103" s="35">
        <v>289.80516253973235</v>
      </c>
      <c r="O103" s="35">
        <v>460.77477911082531</v>
      </c>
      <c r="P103" s="35">
        <v>232.99534301825</v>
      </c>
      <c r="Q103" s="36">
        <v>0</v>
      </c>
      <c r="R103" s="35">
        <v>28.849825626275027</v>
      </c>
      <c r="S103" s="35">
        <v>10803.747416892502</v>
      </c>
      <c r="T103" s="35">
        <v>77.185602226841482</v>
      </c>
      <c r="U103" s="37">
        <v>10909.78284474562</v>
      </c>
    </row>
    <row r="104" spans="1:21" x14ac:dyDescent="0.2">
      <c r="A104" s="114">
        <v>7</v>
      </c>
      <c r="B104" s="114">
        <v>45</v>
      </c>
      <c r="C104" s="114">
        <v>5</v>
      </c>
      <c r="D104" s="114">
        <v>7</v>
      </c>
      <c r="E104" s="34" t="s">
        <v>15</v>
      </c>
      <c r="F104" s="35">
        <v>0</v>
      </c>
      <c r="G104" s="35">
        <v>797.45602223019989</v>
      </c>
      <c r="H104" s="35">
        <v>0</v>
      </c>
      <c r="I104" s="35">
        <v>53.974915353000014</v>
      </c>
      <c r="J104" s="35">
        <v>0</v>
      </c>
      <c r="K104" s="35">
        <v>1254.4822673819997</v>
      </c>
      <c r="L104" s="35">
        <v>106.75477971180003</v>
      </c>
      <c r="M104" s="36">
        <v>0</v>
      </c>
      <c r="N104" s="35">
        <v>189.89671410720004</v>
      </c>
      <c r="O104" s="35">
        <v>6637.6461162869018</v>
      </c>
      <c r="P104" s="35">
        <v>0</v>
      </c>
      <c r="Q104" s="36">
        <v>0</v>
      </c>
      <c r="R104" s="35">
        <v>0</v>
      </c>
      <c r="S104" s="35">
        <v>28325.903834669316</v>
      </c>
      <c r="T104" s="35">
        <v>0</v>
      </c>
      <c r="U104" s="44">
        <v>28325.903834669316</v>
      </c>
    </row>
    <row r="105" spans="1:21" x14ac:dyDescent="0.2">
      <c r="A105" s="114">
        <v>18</v>
      </c>
      <c r="B105" s="114">
        <v>46</v>
      </c>
      <c r="C105" s="114">
        <v>6</v>
      </c>
      <c r="D105" s="114">
        <v>18</v>
      </c>
      <c r="E105" s="34" t="s">
        <v>16</v>
      </c>
      <c r="F105" s="35">
        <v>26.719235782599995</v>
      </c>
      <c r="G105" s="35">
        <v>0</v>
      </c>
      <c r="H105" s="35">
        <v>0</v>
      </c>
      <c r="I105" s="35">
        <v>0</v>
      </c>
      <c r="J105" s="35">
        <v>0</v>
      </c>
      <c r="K105" s="35">
        <v>2074.6793028047009</v>
      </c>
      <c r="L105" s="35">
        <v>20.994994610700001</v>
      </c>
      <c r="M105" s="36">
        <v>0</v>
      </c>
      <c r="N105" s="35">
        <v>0</v>
      </c>
      <c r="O105" s="35">
        <v>671.89051146979966</v>
      </c>
      <c r="P105" s="35">
        <v>0</v>
      </c>
      <c r="Q105" s="36">
        <v>0</v>
      </c>
      <c r="R105" s="35">
        <v>0</v>
      </c>
      <c r="S105" s="35">
        <v>27670.123386674302</v>
      </c>
      <c r="T105" s="35">
        <v>17.205156539999997</v>
      </c>
      <c r="U105" s="44">
        <v>27687.328543214302</v>
      </c>
    </row>
    <row r="106" spans="1:21" x14ac:dyDescent="0.2">
      <c r="A106" s="114">
        <v>37</v>
      </c>
      <c r="B106" s="114">
        <v>47</v>
      </c>
      <c r="C106" s="114">
        <v>7</v>
      </c>
      <c r="D106" s="114">
        <v>37</v>
      </c>
      <c r="E106" s="34" t="s">
        <v>17</v>
      </c>
      <c r="F106" s="35">
        <v>164.9272685924</v>
      </c>
      <c r="G106" s="35">
        <v>35.010390021000006</v>
      </c>
      <c r="H106" s="35">
        <v>0</v>
      </c>
      <c r="I106" s="35">
        <v>5.0659161021000028</v>
      </c>
      <c r="J106" s="35">
        <v>0</v>
      </c>
      <c r="K106" s="35">
        <v>227.77507641810004</v>
      </c>
      <c r="L106" s="35">
        <v>0</v>
      </c>
      <c r="M106" s="36">
        <v>0</v>
      </c>
      <c r="N106" s="35">
        <v>65.294055992500006</v>
      </c>
      <c r="O106" s="35">
        <v>1928.6526143170008</v>
      </c>
      <c r="P106" s="35">
        <v>0</v>
      </c>
      <c r="Q106" s="36">
        <v>0</v>
      </c>
      <c r="R106" s="35">
        <v>0</v>
      </c>
      <c r="S106" s="35">
        <v>22228.718075963705</v>
      </c>
      <c r="T106" s="35">
        <v>0</v>
      </c>
      <c r="U106" s="44">
        <v>22228.718075963705</v>
      </c>
    </row>
    <row r="107" spans="1:21" x14ac:dyDescent="0.2">
      <c r="A107" s="114">
        <v>1</v>
      </c>
      <c r="B107" s="114">
        <v>17</v>
      </c>
      <c r="C107" s="114">
        <v>10</v>
      </c>
      <c r="D107" s="114">
        <v>1</v>
      </c>
      <c r="E107" s="34" t="s">
        <v>18</v>
      </c>
      <c r="F107" s="35">
        <v>2121.3819831786</v>
      </c>
      <c r="G107" s="35">
        <v>319.57023622039998</v>
      </c>
      <c r="H107" s="35">
        <v>0</v>
      </c>
      <c r="I107" s="35">
        <v>0</v>
      </c>
      <c r="J107" s="35">
        <v>0</v>
      </c>
      <c r="K107" s="35">
        <v>4166.0725994246995</v>
      </c>
      <c r="L107" s="35">
        <v>0</v>
      </c>
      <c r="M107" s="36">
        <v>70.880780319899998</v>
      </c>
      <c r="N107" s="35">
        <v>162.38331360360004</v>
      </c>
      <c r="O107" s="35">
        <v>300.3922393995</v>
      </c>
      <c r="P107" s="35">
        <v>0</v>
      </c>
      <c r="Q107" s="36">
        <v>0</v>
      </c>
      <c r="R107" s="35">
        <v>0</v>
      </c>
      <c r="S107" s="35">
        <v>52689.695436633308</v>
      </c>
      <c r="T107" s="35">
        <v>38.882783328499997</v>
      </c>
      <c r="U107" s="44">
        <v>52728.578219961812</v>
      </c>
    </row>
    <row r="108" spans="1:21" x14ac:dyDescent="0.2">
      <c r="A108" s="114">
        <v>17</v>
      </c>
      <c r="B108" s="114">
        <v>18</v>
      </c>
      <c r="C108" s="114">
        <v>11</v>
      </c>
      <c r="D108" s="114">
        <v>17</v>
      </c>
      <c r="E108" s="34" t="s">
        <v>19</v>
      </c>
      <c r="F108" s="35">
        <v>2738.2314268385999</v>
      </c>
      <c r="G108" s="35">
        <v>875.40264050479993</v>
      </c>
      <c r="H108" s="35">
        <v>0</v>
      </c>
      <c r="I108" s="35">
        <v>0</v>
      </c>
      <c r="J108" s="35">
        <v>0</v>
      </c>
      <c r="K108" s="35">
        <v>4223.6606449197998</v>
      </c>
      <c r="L108" s="35">
        <v>602.98358930039979</v>
      </c>
      <c r="M108" s="36">
        <v>0</v>
      </c>
      <c r="N108" s="35">
        <v>57.022066773599995</v>
      </c>
      <c r="O108" s="35">
        <v>7213.1208768827</v>
      </c>
      <c r="P108" s="35">
        <v>0</v>
      </c>
      <c r="Q108" s="36">
        <v>0</v>
      </c>
      <c r="R108" s="35">
        <v>0</v>
      </c>
      <c r="S108" s="35">
        <v>37729.121959442491</v>
      </c>
      <c r="T108" s="35">
        <v>0</v>
      </c>
      <c r="U108" s="44">
        <v>37729.121959442491</v>
      </c>
    </row>
    <row r="109" spans="1:21" x14ac:dyDescent="0.2">
      <c r="A109" s="114">
        <v>23</v>
      </c>
      <c r="B109" s="114">
        <v>19</v>
      </c>
      <c r="C109" s="114">
        <v>12</v>
      </c>
      <c r="D109" s="114">
        <v>23</v>
      </c>
      <c r="E109" s="34" t="s">
        <v>20</v>
      </c>
      <c r="F109" s="35">
        <v>4456.5561379181645</v>
      </c>
      <c r="G109" s="35">
        <v>922.13915117525573</v>
      </c>
      <c r="H109" s="35">
        <v>0</v>
      </c>
      <c r="I109" s="35">
        <v>0</v>
      </c>
      <c r="J109" s="35">
        <v>0</v>
      </c>
      <c r="K109" s="35">
        <v>2717.2099087323886</v>
      </c>
      <c r="L109" s="35">
        <v>34.131606120608254</v>
      </c>
      <c r="M109" s="36">
        <v>29.631122310926511</v>
      </c>
      <c r="N109" s="35">
        <v>4015.9182732353402</v>
      </c>
      <c r="O109" s="35">
        <v>6565.9208508029496</v>
      </c>
      <c r="P109" s="35">
        <v>0</v>
      </c>
      <c r="Q109" s="36">
        <v>0</v>
      </c>
      <c r="R109" s="35">
        <v>0</v>
      </c>
      <c r="S109" s="35">
        <v>107728.46901876022</v>
      </c>
      <c r="T109" s="35">
        <v>1780.3824320485633</v>
      </c>
      <c r="U109" s="44">
        <v>109508.85145080878</v>
      </c>
    </row>
    <row r="110" spans="1:21" x14ac:dyDescent="0.2">
      <c r="A110" s="114">
        <v>5</v>
      </c>
      <c r="B110" s="114">
        <v>21</v>
      </c>
      <c r="C110" s="114">
        <v>15</v>
      </c>
      <c r="D110" s="114">
        <v>5</v>
      </c>
      <c r="E110" s="34" t="s">
        <v>21</v>
      </c>
      <c r="F110" s="35">
        <v>6819.8986216733283</v>
      </c>
      <c r="G110" s="35">
        <v>1227.0117626783431</v>
      </c>
      <c r="H110" s="35">
        <v>0</v>
      </c>
      <c r="I110" s="35">
        <v>0</v>
      </c>
      <c r="J110" s="35">
        <v>0</v>
      </c>
      <c r="K110" s="35">
        <v>2901.9910735891795</v>
      </c>
      <c r="L110" s="35">
        <v>4919.0168796871703</v>
      </c>
      <c r="M110" s="36">
        <v>4.6989302659001053</v>
      </c>
      <c r="N110" s="35">
        <v>420.35528038797059</v>
      </c>
      <c r="O110" s="35">
        <v>4357.6786285818016</v>
      </c>
      <c r="P110" s="35">
        <v>47.089408267127304</v>
      </c>
      <c r="Q110" s="36">
        <v>0</v>
      </c>
      <c r="R110" s="35">
        <v>0</v>
      </c>
      <c r="S110" s="35">
        <v>73424.864653406155</v>
      </c>
      <c r="T110" s="35">
        <v>3739.4276118114949</v>
      </c>
      <c r="U110" s="44">
        <v>77164.292265217649</v>
      </c>
    </row>
    <row r="111" spans="1:21" x14ac:dyDescent="0.2">
      <c r="A111" s="114">
        <v>22</v>
      </c>
      <c r="B111" s="114">
        <v>22</v>
      </c>
      <c r="C111" s="114">
        <v>16</v>
      </c>
      <c r="D111" s="114">
        <v>22</v>
      </c>
      <c r="E111" s="34" t="s">
        <v>22</v>
      </c>
      <c r="F111" s="35">
        <v>10387.995785849896</v>
      </c>
      <c r="G111" s="35">
        <v>517.0423512463999</v>
      </c>
      <c r="H111" s="35">
        <v>362.98874572380015</v>
      </c>
      <c r="I111" s="35">
        <v>0</v>
      </c>
      <c r="J111" s="35">
        <v>0</v>
      </c>
      <c r="K111" s="35">
        <v>7801.338190323002</v>
      </c>
      <c r="L111" s="35">
        <v>580.10228567820002</v>
      </c>
      <c r="M111" s="36">
        <v>0</v>
      </c>
      <c r="N111" s="35">
        <v>171.03516001080001</v>
      </c>
      <c r="O111" s="35">
        <v>5130.7263604035998</v>
      </c>
      <c r="P111" s="35">
        <v>0</v>
      </c>
      <c r="Q111" s="36">
        <v>0</v>
      </c>
      <c r="R111" s="35">
        <v>0</v>
      </c>
      <c r="S111" s="35">
        <v>65178.644022599874</v>
      </c>
      <c r="T111" s="35">
        <v>4327.8736664556991</v>
      </c>
      <c r="U111" s="44">
        <v>69506.517689055574</v>
      </c>
    </row>
    <row r="112" spans="1:21" x14ac:dyDescent="0.2">
      <c r="A112" s="114">
        <v>25</v>
      </c>
      <c r="B112" s="114">
        <v>23</v>
      </c>
      <c r="C112" s="114">
        <v>17</v>
      </c>
      <c r="D112" s="114">
        <v>25</v>
      </c>
      <c r="E112" s="34" t="s">
        <v>23</v>
      </c>
      <c r="F112" s="35">
        <v>584.89295740199998</v>
      </c>
      <c r="G112" s="35">
        <v>287.42425623169999</v>
      </c>
      <c r="H112" s="35">
        <v>414.70585502475336</v>
      </c>
      <c r="I112" s="35">
        <v>0</v>
      </c>
      <c r="J112" s="35">
        <v>0</v>
      </c>
      <c r="K112" s="35">
        <v>1028.8270482061998</v>
      </c>
      <c r="L112" s="35">
        <v>1596.0200598145</v>
      </c>
      <c r="M112" s="36">
        <v>0</v>
      </c>
      <c r="N112" s="35">
        <v>345.77996088159995</v>
      </c>
      <c r="O112" s="35">
        <v>326.83782940180009</v>
      </c>
      <c r="P112" s="35">
        <v>0</v>
      </c>
      <c r="Q112" s="36">
        <v>0</v>
      </c>
      <c r="R112" s="35">
        <v>0</v>
      </c>
      <c r="S112" s="35">
        <v>3398.8756176888014</v>
      </c>
      <c r="T112" s="35">
        <v>5954.2010953656973</v>
      </c>
      <c r="U112" s="44">
        <v>9353.0767130544991</v>
      </c>
    </row>
    <row r="113" spans="1:21" x14ac:dyDescent="0.2">
      <c r="A113" s="114">
        <v>44</v>
      </c>
      <c r="B113" s="114">
        <v>24</v>
      </c>
      <c r="C113" s="114">
        <v>18</v>
      </c>
      <c r="D113" s="114">
        <v>44</v>
      </c>
      <c r="E113" s="34" t="s">
        <v>24</v>
      </c>
      <c r="F113" s="35">
        <v>1409.3354208261999</v>
      </c>
      <c r="G113" s="35">
        <v>1724.0645592263998</v>
      </c>
      <c r="H113" s="35">
        <v>0</v>
      </c>
      <c r="I113" s="35">
        <v>0</v>
      </c>
      <c r="J113" s="35">
        <v>0</v>
      </c>
      <c r="K113" s="35">
        <v>528.88933770989979</v>
      </c>
      <c r="L113" s="35">
        <v>212.14306168000002</v>
      </c>
      <c r="M113" s="36">
        <v>0</v>
      </c>
      <c r="N113" s="35">
        <v>131.94319851210005</v>
      </c>
      <c r="O113" s="35">
        <v>749.36702106370024</v>
      </c>
      <c r="P113" s="35">
        <v>55.239372436400004</v>
      </c>
      <c r="Q113" s="36">
        <v>0</v>
      </c>
      <c r="R113" s="35">
        <v>0</v>
      </c>
      <c r="S113" s="35">
        <v>5505.611722447301</v>
      </c>
      <c r="T113" s="35">
        <v>584.22957364620015</v>
      </c>
      <c r="U113" s="44">
        <v>6089.8412960935011</v>
      </c>
    </row>
    <row r="114" spans="1:21" x14ac:dyDescent="0.2">
      <c r="A114" s="114">
        <v>2</v>
      </c>
      <c r="B114" s="114">
        <v>26</v>
      </c>
      <c r="C114" s="114">
        <v>21</v>
      </c>
      <c r="D114" s="114">
        <v>2</v>
      </c>
      <c r="E114" s="34" t="s">
        <v>25</v>
      </c>
      <c r="F114" s="35">
        <v>3214.3544648233301</v>
      </c>
      <c r="G114" s="35">
        <v>1211.7327843412497</v>
      </c>
      <c r="H114" s="35">
        <v>0</v>
      </c>
      <c r="I114" s="35">
        <v>0</v>
      </c>
      <c r="J114" s="35">
        <v>0</v>
      </c>
      <c r="K114" s="35">
        <v>162.05149334536412</v>
      </c>
      <c r="L114" s="35">
        <v>534.49590272493379</v>
      </c>
      <c r="M114" s="36">
        <v>0</v>
      </c>
      <c r="N114" s="35">
        <v>374.45573711829138</v>
      </c>
      <c r="O114" s="35">
        <v>2196.3518715276732</v>
      </c>
      <c r="P114" s="35">
        <v>0</v>
      </c>
      <c r="Q114" s="36">
        <v>0</v>
      </c>
      <c r="R114" s="35">
        <v>64.936365093208948</v>
      </c>
      <c r="S114" s="35">
        <v>14206.94527877285</v>
      </c>
      <c r="T114" s="35">
        <v>635.60085432701271</v>
      </c>
      <c r="U114" s="44">
        <v>14907.482498193071</v>
      </c>
    </row>
    <row r="115" spans="1:21" x14ac:dyDescent="0.2">
      <c r="A115" s="114">
        <v>16</v>
      </c>
      <c r="B115" s="114">
        <v>27</v>
      </c>
      <c r="C115" s="114">
        <v>22</v>
      </c>
      <c r="D115" s="114">
        <v>16</v>
      </c>
      <c r="E115" s="34" t="s">
        <v>26</v>
      </c>
      <c r="F115" s="35">
        <v>2783.8806028386011</v>
      </c>
      <c r="G115" s="35">
        <v>346.44038493480002</v>
      </c>
      <c r="H115" s="35">
        <v>25.223729388399992</v>
      </c>
      <c r="I115" s="35">
        <v>0</v>
      </c>
      <c r="J115" s="35">
        <v>0</v>
      </c>
      <c r="K115" s="35">
        <v>904.31897883090005</v>
      </c>
      <c r="L115" s="35">
        <v>876.57201939570018</v>
      </c>
      <c r="M115" s="36">
        <v>0</v>
      </c>
      <c r="N115" s="35">
        <v>128.32795139199999</v>
      </c>
      <c r="O115" s="35">
        <v>3388.4915258873998</v>
      </c>
      <c r="P115" s="35">
        <v>581.89060532389988</v>
      </c>
      <c r="Q115" s="36">
        <v>0</v>
      </c>
      <c r="R115" s="35">
        <v>0</v>
      </c>
      <c r="S115" s="35">
        <v>731.06973194809984</v>
      </c>
      <c r="T115" s="35">
        <v>4680.7324759230996</v>
      </c>
      <c r="U115" s="44">
        <v>5411.8022078711992</v>
      </c>
    </row>
    <row r="116" spans="1:21" x14ac:dyDescent="0.2">
      <c r="A116" s="114">
        <v>30</v>
      </c>
      <c r="B116" s="114">
        <v>28</v>
      </c>
      <c r="C116" s="114">
        <v>23</v>
      </c>
      <c r="D116" s="114">
        <v>30</v>
      </c>
      <c r="E116" s="34" t="s">
        <v>27</v>
      </c>
      <c r="F116" s="35">
        <v>1372.4703548374998</v>
      </c>
      <c r="G116" s="35">
        <v>2089.1498272223994</v>
      </c>
      <c r="H116" s="35">
        <v>245.83590426989997</v>
      </c>
      <c r="I116" s="35">
        <v>99.353254744200001</v>
      </c>
      <c r="J116" s="35">
        <v>0</v>
      </c>
      <c r="K116" s="35">
        <v>948.33666947099982</v>
      </c>
      <c r="L116" s="35">
        <v>1156.4470741158998</v>
      </c>
      <c r="M116" s="36">
        <v>623.42722939120006</v>
      </c>
      <c r="N116" s="35">
        <v>2303.0835504713</v>
      </c>
      <c r="O116" s="35">
        <v>1564.2119177176</v>
      </c>
      <c r="P116" s="35">
        <v>99.593920544299962</v>
      </c>
      <c r="Q116" s="36">
        <v>0</v>
      </c>
      <c r="R116" s="35">
        <v>0</v>
      </c>
      <c r="S116" s="35">
        <v>3686.9474302194985</v>
      </c>
      <c r="T116" s="35">
        <v>4130.6029582087986</v>
      </c>
      <c r="U116" s="44">
        <v>7817.5503884282971</v>
      </c>
    </row>
    <row r="117" spans="1:21" x14ac:dyDescent="0.2">
      <c r="A117" s="114">
        <v>19</v>
      </c>
      <c r="B117" s="114">
        <v>49</v>
      </c>
      <c r="C117" s="114">
        <v>26</v>
      </c>
      <c r="D117" s="114">
        <v>19</v>
      </c>
      <c r="E117" s="34" t="s">
        <v>28</v>
      </c>
      <c r="F117" s="35">
        <v>0</v>
      </c>
      <c r="G117" s="35">
        <v>248.80708485400146</v>
      </c>
      <c r="H117" s="35">
        <v>0</v>
      </c>
      <c r="I117" s="35">
        <v>0</v>
      </c>
      <c r="J117" s="35">
        <v>0</v>
      </c>
      <c r="K117" s="35">
        <v>4552.4329580801268</v>
      </c>
      <c r="L117" s="35">
        <v>1244.4384035068495</v>
      </c>
      <c r="M117" s="36">
        <v>0</v>
      </c>
      <c r="N117" s="35">
        <v>0</v>
      </c>
      <c r="O117" s="35">
        <v>489.0103348460139</v>
      </c>
      <c r="P117" s="35">
        <v>0</v>
      </c>
      <c r="Q117" s="36">
        <v>0</v>
      </c>
      <c r="R117" s="35">
        <v>0</v>
      </c>
      <c r="S117" s="35">
        <v>63679.056225746404</v>
      </c>
      <c r="T117" s="35">
        <v>0</v>
      </c>
      <c r="U117" s="44">
        <v>63679.056225746404</v>
      </c>
    </row>
    <row r="118" spans="1:21" x14ac:dyDescent="0.2">
      <c r="A118" s="114">
        <v>24</v>
      </c>
      <c r="B118" s="114">
        <v>50</v>
      </c>
      <c r="C118" s="114">
        <v>27</v>
      </c>
      <c r="D118" s="114">
        <v>24</v>
      </c>
      <c r="E118" s="34" t="s">
        <v>29</v>
      </c>
      <c r="F118" s="35">
        <v>1368.0789657029002</v>
      </c>
      <c r="G118" s="35">
        <v>0</v>
      </c>
      <c r="H118" s="35">
        <v>0</v>
      </c>
      <c r="I118" s="35">
        <v>0</v>
      </c>
      <c r="J118" s="35">
        <v>0</v>
      </c>
      <c r="K118" s="35">
        <v>11900.939063222399</v>
      </c>
      <c r="L118" s="35">
        <v>0</v>
      </c>
      <c r="M118" s="36">
        <v>0</v>
      </c>
      <c r="N118" s="35">
        <v>174.627575433</v>
      </c>
      <c r="O118" s="35">
        <v>210.61856578780007</v>
      </c>
      <c r="P118" s="35">
        <v>0</v>
      </c>
      <c r="Q118" s="36">
        <v>0</v>
      </c>
      <c r="R118" s="35">
        <v>0</v>
      </c>
      <c r="S118" s="35">
        <v>47819.367440145776</v>
      </c>
      <c r="T118" s="35">
        <v>0</v>
      </c>
      <c r="U118" s="44">
        <v>47819.367440145776</v>
      </c>
    </row>
    <row r="119" spans="1:21" x14ac:dyDescent="0.2">
      <c r="A119" s="114">
        <v>26</v>
      </c>
      <c r="B119" s="114">
        <v>51</v>
      </c>
      <c r="C119" s="114">
        <v>28</v>
      </c>
      <c r="D119" s="114">
        <v>26</v>
      </c>
      <c r="E119" s="34" t="s">
        <v>30</v>
      </c>
      <c r="F119" s="35">
        <v>152.12992477164713</v>
      </c>
      <c r="G119" s="35">
        <v>492.78972741568225</v>
      </c>
      <c r="H119" s="35">
        <v>0</v>
      </c>
      <c r="I119" s="35">
        <v>0</v>
      </c>
      <c r="J119" s="35">
        <v>80.61855597769167</v>
      </c>
      <c r="K119" s="35">
        <v>852.98704232984437</v>
      </c>
      <c r="L119" s="35">
        <v>25.112692614765123</v>
      </c>
      <c r="M119" s="36">
        <v>0</v>
      </c>
      <c r="N119" s="35">
        <v>185.93252742249868</v>
      </c>
      <c r="O119" s="35">
        <v>794.41741585711634</v>
      </c>
      <c r="P119" s="35">
        <v>0</v>
      </c>
      <c r="Q119" s="36">
        <v>0</v>
      </c>
      <c r="R119" s="35">
        <v>0</v>
      </c>
      <c r="S119" s="35">
        <v>15881.862038941696</v>
      </c>
      <c r="T119" s="35">
        <v>249.22125500139981</v>
      </c>
      <c r="U119" s="44">
        <v>16131.083293943095</v>
      </c>
    </row>
    <row r="120" spans="1:21" x14ac:dyDescent="0.2">
      <c r="A120" s="114">
        <v>43</v>
      </c>
      <c r="B120" s="114">
        <v>52</v>
      </c>
      <c r="C120" s="114">
        <v>29</v>
      </c>
      <c r="D120" s="114">
        <v>43</v>
      </c>
      <c r="E120" s="34" t="s">
        <v>31</v>
      </c>
      <c r="F120" s="35">
        <v>12821.866529441906</v>
      </c>
      <c r="G120" s="35">
        <v>0</v>
      </c>
      <c r="H120" s="35">
        <v>0</v>
      </c>
      <c r="I120" s="35">
        <v>0</v>
      </c>
      <c r="J120" s="35">
        <v>0</v>
      </c>
      <c r="K120" s="35">
        <v>4112.1196663964001</v>
      </c>
      <c r="L120" s="35">
        <v>0</v>
      </c>
      <c r="M120" s="36">
        <v>0</v>
      </c>
      <c r="N120" s="35">
        <v>57.4798433136</v>
      </c>
      <c r="O120" s="35">
        <v>2623.1411354398006</v>
      </c>
      <c r="P120" s="35">
        <v>0</v>
      </c>
      <c r="Q120" s="36">
        <v>0</v>
      </c>
      <c r="R120" s="35">
        <v>0</v>
      </c>
      <c r="S120" s="35">
        <v>2478.8167013528</v>
      </c>
      <c r="T120" s="35">
        <v>2.8024723944000001</v>
      </c>
      <c r="U120" s="44">
        <v>2481.6191737472</v>
      </c>
    </row>
    <row r="121" spans="1:21" x14ac:dyDescent="0.2">
      <c r="A121" s="114">
        <v>13</v>
      </c>
      <c r="B121" s="114">
        <v>1</v>
      </c>
      <c r="C121" s="114">
        <v>32</v>
      </c>
      <c r="D121" s="114">
        <v>13</v>
      </c>
      <c r="E121" s="34" t="s">
        <v>32</v>
      </c>
      <c r="F121" s="35">
        <v>3227.4632448679017</v>
      </c>
      <c r="G121" s="35">
        <v>519.64474277640011</v>
      </c>
      <c r="H121" s="35">
        <v>0</v>
      </c>
      <c r="I121" s="35">
        <v>551.21760198000004</v>
      </c>
      <c r="J121" s="35">
        <v>0</v>
      </c>
      <c r="K121" s="35">
        <v>364.16721207900002</v>
      </c>
      <c r="L121" s="35">
        <v>1129.6264436586998</v>
      </c>
      <c r="M121" s="36">
        <v>0</v>
      </c>
      <c r="N121" s="35">
        <v>1371.1827421322</v>
      </c>
      <c r="O121" s="35">
        <v>943.18704754000021</v>
      </c>
      <c r="P121" s="35">
        <v>38.325662188799996</v>
      </c>
      <c r="Q121" s="36">
        <v>0</v>
      </c>
      <c r="R121" s="35">
        <v>0</v>
      </c>
      <c r="S121" s="35">
        <v>30108.295807764614</v>
      </c>
      <c r="T121" s="35">
        <v>578.68195317599998</v>
      </c>
      <c r="U121" s="44">
        <v>30686.977760940616</v>
      </c>
    </row>
    <row r="122" spans="1:21" x14ac:dyDescent="0.2">
      <c r="A122" s="114">
        <v>15</v>
      </c>
      <c r="B122" s="114">
        <v>2</v>
      </c>
      <c r="C122" s="114">
        <v>33</v>
      </c>
      <c r="D122" s="114">
        <v>15</v>
      </c>
      <c r="E122" s="34" t="s">
        <v>33</v>
      </c>
      <c r="F122" s="35">
        <v>1342.7784650558999</v>
      </c>
      <c r="G122" s="35">
        <v>4963.415162703599</v>
      </c>
      <c r="H122" s="35">
        <v>0</v>
      </c>
      <c r="I122" s="35">
        <v>0</v>
      </c>
      <c r="J122" s="35">
        <v>0</v>
      </c>
      <c r="K122" s="35">
        <v>2431.0081170469984</v>
      </c>
      <c r="L122" s="35">
        <v>493.84149815509994</v>
      </c>
      <c r="M122" s="36">
        <v>222.26910142029996</v>
      </c>
      <c r="N122" s="35">
        <v>1677.5281326407005</v>
      </c>
      <c r="O122" s="35">
        <v>2144.5521509424007</v>
      </c>
      <c r="P122" s="35">
        <v>110.43152222060002</v>
      </c>
      <c r="Q122" s="36">
        <v>0</v>
      </c>
      <c r="R122" s="35">
        <v>0</v>
      </c>
      <c r="S122" s="35">
        <v>11370.197381912509</v>
      </c>
      <c r="T122" s="35">
        <v>563.91701872359999</v>
      </c>
      <c r="U122" s="44">
        <v>11934.114400636108</v>
      </c>
    </row>
    <row r="123" spans="1:21" x14ac:dyDescent="0.2">
      <c r="A123" s="114">
        <v>27</v>
      </c>
      <c r="B123" s="114">
        <v>3</v>
      </c>
      <c r="C123" s="114">
        <v>34</v>
      </c>
      <c r="D123" s="114">
        <v>27</v>
      </c>
      <c r="E123" s="34" t="s">
        <v>34</v>
      </c>
      <c r="F123" s="35">
        <v>3.3825118504000025</v>
      </c>
      <c r="G123" s="35">
        <v>5.1252652313999985</v>
      </c>
      <c r="H123" s="35">
        <v>0</v>
      </c>
      <c r="I123" s="35">
        <v>0</v>
      </c>
      <c r="J123" s="35">
        <v>0</v>
      </c>
      <c r="K123" s="35">
        <v>177.77114972669997</v>
      </c>
      <c r="L123" s="35">
        <v>0</v>
      </c>
      <c r="M123" s="36">
        <v>0</v>
      </c>
      <c r="N123" s="35">
        <v>45.796196206799998</v>
      </c>
      <c r="O123" s="35">
        <v>748.34289404839944</v>
      </c>
      <c r="P123" s="35">
        <v>0</v>
      </c>
      <c r="Q123" s="36">
        <v>0</v>
      </c>
      <c r="R123" s="35">
        <v>0</v>
      </c>
      <c r="S123" s="35">
        <v>59896.785804326551</v>
      </c>
      <c r="T123" s="35">
        <v>37.953167910300003</v>
      </c>
      <c r="U123" s="44">
        <v>59934.738972236853</v>
      </c>
    </row>
    <row r="124" spans="1:21" x14ac:dyDescent="0.2">
      <c r="A124" s="114">
        <v>31</v>
      </c>
      <c r="B124" s="114">
        <v>4</v>
      </c>
      <c r="C124" s="114">
        <v>35</v>
      </c>
      <c r="D124" s="114">
        <v>31</v>
      </c>
      <c r="E124" s="34" t="s">
        <v>35</v>
      </c>
      <c r="F124" s="35">
        <v>2998.2950173039003</v>
      </c>
      <c r="G124" s="35">
        <v>5956.5349195227991</v>
      </c>
      <c r="H124" s="35">
        <v>0</v>
      </c>
      <c r="I124" s="35">
        <v>0</v>
      </c>
      <c r="J124" s="35">
        <v>0</v>
      </c>
      <c r="K124" s="35">
        <v>833.34398871180008</v>
      </c>
      <c r="L124" s="35">
        <v>1375.0104726137001</v>
      </c>
      <c r="M124" s="36">
        <v>186.1320505596</v>
      </c>
      <c r="N124" s="35">
        <v>413.47959300979994</v>
      </c>
      <c r="O124" s="35">
        <v>201.54451613480001</v>
      </c>
      <c r="P124" s="35">
        <v>15.721663027500002</v>
      </c>
      <c r="Q124" s="36">
        <v>0</v>
      </c>
      <c r="R124" s="35">
        <v>0</v>
      </c>
      <c r="S124" s="35">
        <v>2293.1263795559003</v>
      </c>
      <c r="T124" s="35">
        <v>142.10837092080001</v>
      </c>
      <c r="U124" s="44">
        <v>2435.2347504767004</v>
      </c>
    </row>
    <row r="125" spans="1:21" x14ac:dyDescent="0.2">
      <c r="A125" s="114">
        <v>32</v>
      </c>
      <c r="B125" s="114">
        <v>5</v>
      </c>
      <c r="C125" s="114">
        <v>36</v>
      </c>
      <c r="D125" s="114">
        <v>32</v>
      </c>
      <c r="E125" s="34" t="s">
        <v>36</v>
      </c>
      <c r="F125" s="35">
        <v>2263.8758667535999</v>
      </c>
      <c r="G125" s="35">
        <v>939.78334290939983</v>
      </c>
      <c r="H125" s="35">
        <v>0</v>
      </c>
      <c r="I125" s="35">
        <v>0</v>
      </c>
      <c r="J125" s="35">
        <v>0</v>
      </c>
      <c r="K125" s="35">
        <v>3058.0723054987993</v>
      </c>
      <c r="L125" s="35">
        <v>914.13307129840007</v>
      </c>
      <c r="M125" s="36">
        <v>0</v>
      </c>
      <c r="N125" s="35">
        <v>1262.4136284834005</v>
      </c>
      <c r="O125" s="35">
        <v>75.595771827500002</v>
      </c>
      <c r="P125" s="35">
        <v>0</v>
      </c>
      <c r="Q125" s="36">
        <v>0</v>
      </c>
      <c r="R125" s="35">
        <v>0</v>
      </c>
      <c r="S125" s="35">
        <v>8782.9643823121005</v>
      </c>
      <c r="T125" s="35">
        <v>1654.6444026967001</v>
      </c>
      <c r="U125" s="44">
        <v>10437.608785008801</v>
      </c>
    </row>
    <row r="126" spans="1:21" x14ac:dyDescent="0.2">
      <c r="A126" s="114">
        <v>40</v>
      </c>
      <c r="B126" s="114">
        <v>6</v>
      </c>
      <c r="C126" s="114">
        <v>37</v>
      </c>
      <c r="D126" s="114">
        <v>40</v>
      </c>
      <c r="E126" s="34" t="s">
        <v>37</v>
      </c>
      <c r="F126" s="35">
        <v>716.6288552044</v>
      </c>
      <c r="G126" s="35">
        <v>38.844955876100009</v>
      </c>
      <c r="H126" s="35">
        <v>0</v>
      </c>
      <c r="I126" s="35">
        <v>0</v>
      </c>
      <c r="J126" s="35">
        <v>0</v>
      </c>
      <c r="K126" s="35">
        <v>980.51754754370029</v>
      </c>
      <c r="L126" s="35">
        <v>0</v>
      </c>
      <c r="M126" s="36">
        <v>0</v>
      </c>
      <c r="N126" s="35">
        <v>145.93740551330001</v>
      </c>
      <c r="O126" s="35">
        <v>411.60176457840004</v>
      </c>
      <c r="P126" s="35">
        <v>0</v>
      </c>
      <c r="Q126" s="36">
        <v>0</v>
      </c>
      <c r="R126" s="35">
        <v>0</v>
      </c>
      <c r="S126" s="35">
        <v>24556.096930465799</v>
      </c>
      <c r="T126" s="35">
        <v>8.7943016295999996</v>
      </c>
      <c r="U126" s="44">
        <v>24564.8912320954</v>
      </c>
    </row>
    <row r="127" spans="1:21" x14ac:dyDescent="0.2">
      <c r="A127" s="114">
        <v>8</v>
      </c>
      <c r="B127" s="114">
        <v>30</v>
      </c>
      <c r="C127" s="114">
        <v>40</v>
      </c>
      <c r="D127" s="114">
        <v>8</v>
      </c>
      <c r="E127" s="34" t="s">
        <v>38</v>
      </c>
      <c r="F127" s="35">
        <v>20835.731339676207</v>
      </c>
      <c r="G127" s="35">
        <v>2655.1781959963</v>
      </c>
      <c r="H127" s="35">
        <v>0</v>
      </c>
      <c r="I127" s="35">
        <v>0</v>
      </c>
      <c r="J127" s="35">
        <v>0</v>
      </c>
      <c r="K127" s="35">
        <v>10884.962723399702</v>
      </c>
      <c r="L127" s="35">
        <v>0</v>
      </c>
      <c r="M127" s="36">
        <v>0</v>
      </c>
      <c r="N127" s="35">
        <v>1261.7526344416999</v>
      </c>
      <c r="O127" s="35">
        <v>23475.523506554298</v>
      </c>
      <c r="P127" s="35">
        <v>0</v>
      </c>
      <c r="Q127" s="36">
        <v>0</v>
      </c>
      <c r="R127" s="35">
        <v>0</v>
      </c>
      <c r="S127" s="35">
        <v>60409.639408190953</v>
      </c>
      <c r="T127" s="35">
        <v>0</v>
      </c>
      <c r="U127" s="44">
        <v>60409.639408190953</v>
      </c>
    </row>
    <row r="128" spans="1:21" x14ac:dyDescent="0.2">
      <c r="A128" s="114">
        <v>9</v>
      </c>
      <c r="B128" s="114">
        <v>31</v>
      </c>
      <c r="C128" s="114">
        <v>41</v>
      </c>
      <c r="D128" s="114">
        <v>9</v>
      </c>
      <c r="E128" s="34" t="s">
        <v>39</v>
      </c>
      <c r="F128" s="35">
        <v>1595.5255502963682</v>
      </c>
      <c r="G128" s="35">
        <v>933.88640887894678</v>
      </c>
      <c r="H128" s="35">
        <v>0</v>
      </c>
      <c r="I128" s="35">
        <v>0</v>
      </c>
      <c r="J128" s="35">
        <v>0</v>
      </c>
      <c r="K128" s="35">
        <v>1467.327038711979</v>
      </c>
      <c r="L128" s="35">
        <v>181.04174020581732</v>
      </c>
      <c r="M128" s="36">
        <v>0</v>
      </c>
      <c r="N128" s="35">
        <v>247.78749745846571</v>
      </c>
      <c r="O128" s="35">
        <v>4936.2581310102905</v>
      </c>
      <c r="P128" s="35">
        <v>132.36890033291525</v>
      </c>
      <c r="Q128" s="36">
        <v>0</v>
      </c>
      <c r="R128" s="35">
        <v>0</v>
      </c>
      <c r="S128" s="35">
        <v>37000.171756139818</v>
      </c>
      <c r="T128" s="35">
        <v>235.2925951001107</v>
      </c>
      <c r="U128" s="44">
        <v>37235.464351239927</v>
      </c>
    </row>
    <row r="129" spans="1:21" x14ac:dyDescent="0.2">
      <c r="A129" s="114">
        <v>28</v>
      </c>
      <c r="B129" s="114">
        <v>32</v>
      </c>
      <c r="C129" s="114">
        <v>42</v>
      </c>
      <c r="D129" s="114">
        <v>28</v>
      </c>
      <c r="E129" s="34" t="s">
        <v>40</v>
      </c>
      <c r="F129" s="35">
        <v>7715.6952591851996</v>
      </c>
      <c r="G129" s="35">
        <v>157.12722753720007</v>
      </c>
      <c r="H129" s="35">
        <v>0</v>
      </c>
      <c r="I129" s="35">
        <v>0</v>
      </c>
      <c r="J129" s="35">
        <v>0</v>
      </c>
      <c r="K129" s="35">
        <v>20080.819240767603</v>
      </c>
      <c r="L129" s="35">
        <v>2212.2643950346001</v>
      </c>
      <c r="M129" s="36">
        <v>0</v>
      </c>
      <c r="N129" s="35">
        <v>226.73855220119998</v>
      </c>
      <c r="O129" s="35">
        <v>597.50939754600017</v>
      </c>
      <c r="P129" s="35">
        <v>6414.1984237970019</v>
      </c>
      <c r="Q129" s="36">
        <v>0</v>
      </c>
      <c r="R129" s="35">
        <v>0</v>
      </c>
      <c r="S129" s="35">
        <v>9966.1679283358026</v>
      </c>
      <c r="T129" s="35">
        <v>11.595027997800003</v>
      </c>
      <c r="U129" s="44">
        <v>9977.7629563336031</v>
      </c>
    </row>
    <row r="130" spans="1:21" x14ac:dyDescent="0.2">
      <c r="A130" s="114">
        <v>34</v>
      </c>
      <c r="B130" s="114">
        <v>33</v>
      </c>
      <c r="C130" s="114">
        <v>43</v>
      </c>
      <c r="D130" s="114">
        <v>34</v>
      </c>
      <c r="E130" s="34" t="s">
        <v>41</v>
      </c>
      <c r="F130" s="35">
        <v>4043.5071446791012</v>
      </c>
      <c r="G130" s="35">
        <v>95.158319264799985</v>
      </c>
      <c r="H130" s="35">
        <v>0</v>
      </c>
      <c r="I130" s="35">
        <v>0</v>
      </c>
      <c r="J130" s="35">
        <v>0</v>
      </c>
      <c r="K130" s="35">
        <v>1570.664979223</v>
      </c>
      <c r="L130" s="35">
        <v>0</v>
      </c>
      <c r="M130" s="36">
        <v>0</v>
      </c>
      <c r="N130" s="35">
        <v>0</v>
      </c>
      <c r="O130" s="35">
        <v>940.34800869649996</v>
      </c>
      <c r="P130" s="35">
        <v>0</v>
      </c>
      <c r="Q130" s="36">
        <v>0</v>
      </c>
      <c r="R130" s="35">
        <v>0</v>
      </c>
      <c r="S130" s="35">
        <v>5840.3698363599997</v>
      </c>
      <c r="T130" s="35">
        <v>21.236585219000002</v>
      </c>
      <c r="U130" s="44">
        <v>5861.6064215789993</v>
      </c>
    </row>
    <row r="131" spans="1:21" x14ac:dyDescent="0.2">
      <c r="A131" s="114">
        <v>35</v>
      </c>
      <c r="B131" s="114">
        <v>34</v>
      </c>
      <c r="C131" s="114">
        <v>44</v>
      </c>
      <c r="D131" s="114">
        <v>35</v>
      </c>
      <c r="E131" s="34" t="s">
        <v>42</v>
      </c>
      <c r="F131" s="35">
        <v>529.08716343651201</v>
      </c>
      <c r="G131" s="35">
        <v>1715.0195197824175</v>
      </c>
      <c r="H131" s="35">
        <v>185.07536765682062</v>
      </c>
      <c r="I131" s="35">
        <v>0</v>
      </c>
      <c r="J131" s="35">
        <v>0</v>
      </c>
      <c r="K131" s="35">
        <v>340.10505367673397</v>
      </c>
      <c r="L131" s="35">
        <v>0</v>
      </c>
      <c r="M131" s="36">
        <v>0</v>
      </c>
      <c r="N131" s="35">
        <v>111.78611144756545</v>
      </c>
      <c r="O131" s="35">
        <v>474.42630990450897</v>
      </c>
      <c r="P131" s="35">
        <v>1460.4448975969876</v>
      </c>
      <c r="Q131" s="36">
        <v>0</v>
      </c>
      <c r="R131" s="35">
        <v>0</v>
      </c>
      <c r="S131" s="35">
        <v>162.01545524753124</v>
      </c>
      <c r="T131" s="35">
        <v>4.1001532336794781</v>
      </c>
      <c r="U131" s="44">
        <v>166.1156084812107</v>
      </c>
    </row>
    <row r="132" spans="1:21" x14ac:dyDescent="0.2">
      <c r="A132" s="114">
        <v>4</v>
      </c>
      <c r="B132" s="114">
        <v>13</v>
      </c>
      <c r="C132" s="114">
        <v>47</v>
      </c>
      <c r="D132" s="114">
        <v>4</v>
      </c>
      <c r="E132" s="34" t="s">
        <v>43</v>
      </c>
      <c r="F132" s="35">
        <v>1591.9689975041529</v>
      </c>
      <c r="G132" s="35">
        <v>1875.4945384498074</v>
      </c>
      <c r="H132" s="35">
        <v>33.941882656860408</v>
      </c>
      <c r="I132" s="35">
        <v>0</v>
      </c>
      <c r="J132" s="35">
        <v>0</v>
      </c>
      <c r="K132" s="35">
        <v>3420.8123666773636</v>
      </c>
      <c r="L132" s="35">
        <v>1099.8881070625671</v>
      </c>
      <c r="M132" s="36">
        <v>0</v>
      </c>
      <c r="N132" s="35">
        <v>795.32155256875467</v>
      </c>
      <c r="O132" s="35">
        <v>795.2684489287002</v>
      </c>
      <c r="P132" s="35">
        <v>5378.1625821497628</v>
      </c>
      <c r="Q132" s="36">
        <v>0</v>
      </c>
      <c r="R132" s="35">
        <v>0</v>
      </c>
      <c r="S132" s="35">
        <v>21355.18659632924</v>
      </c>
      <c r="T132" s="35">
        <v>5067.3574342513739</v>
      </c>
      <c r="U132" s="44">
        <v>26422.544030580615</v>
      </c>
    </row>
    <row r="133" spans="1:21" x14ac:dyDescent="0.2">
      <c r="A133" s="114">
        <v>14</v>
      </c>
      <c r="B133" s="114">
        <v>14</v>
      </c>
      <c r="C133" s="114">
        <v>48</v>
      </c>
      <c r="D133" s="114">
        <v>14</v>
      </c>
      <c r="E133" s="34" t="s">
        <v>44</v>
      </c>
      <c r="F133" s="35">
        <v>3205.4959138915324</v>
      </c>
      <c r="G133" s="35">
        <v>161.5380974395492</v>
      </c>
      <c r="H133" s="35">
        <v>0</v>
      </c>
      <c r="I133" s="35">
        <v>0</v>
      </c>
      <c r="J133" s="35">
        <v>0</v>
      </c>
      <c r="K133" s="35">
        <v>744.22380798833433</v>
      </c>
      <c r="L133" s="35">
        <v>184.6798142687185</v>
      </c>
      <c r="M133" s="36">
        <v>0</v>
      </c>
      <c r="N133" s="35">
        <v>223.23140671682526</v>
      </c>
      <c r="O133" s="35">
        <v>4169.188727046555</v>
      </c>
      <c r="P133" s="35">
        <v>220.35462866513211</v>
      </c>
      <c r="Q133" s="36">
        <v>8.9455161901137288</v>
      </c>
      <c r="R133" s="35">
        <v>0</v>
      </c>
      <c r="S133" s="35">
        <v>45925.083392761677</v>
      </c>
      <c r="T133" s="35">
        <v>0</v>
      </c>
      <c r="U133" s="44">
        <v>45934.02890895179</v>
      </c>
    </row>
    <row r="134" spans="1:21" x14ac:dyDescent="0.2">
      <c r="A134" s="114">
        <v>36</v>
      </c>
      <c r="B134" s="114">
        <v>15</v>
      </c>
      <c r="C134" s="114">
        <v>49</v>
      </c>
      <c r="D134" s="114">
        <v>36</v>
      </c>
      <c r="E134" s="34" t="s">
        <v>45</v>
      </c>
      <c r="F134" s="35">
        <v>1979.566767415301</v>
      </c>
      <c r="G134" s="35">
        <v>967.48321969040023</v>
      </c>
      <c r="H134" s="35">
        <v>0</v>
      </c>
      <c r="I134" s="35">
        <v>0</v>
      </c>
      <c r="J134" s="35">
        <v>0</v>
      </c>
      <c r="K134" s="35">
        <v>1338.8489250532</v>
      </c>
      <c r="L134" s="35">
        <v>1353.3604285213005</v>
      </c>
      <c r="M134" s="36">
        <v>0</v>
      </c>
      <c r="N134" s="35">
        <v>29.831840377500001</v>
      </c>
      <c r="O134" s="35">
        <v>3254.8181497068986</v>
      </c>
      <c r="P134" s="35">
        <v>8116.3353992803004</v>
      </c>
      <c r="Q134" s="36">
        <v>0</v>
      </c>
      <c r="R134" s="35">
        <v>0</v>
      </c>
      <c r="S134" s="35">
        <v>18059.114524043001</v>
      </c>
      <c r="T134" s="35">
        <v>1473.5059329758003</v>
      </c>
      <c r="U134" s="44">
        <v>19532.620457018802</v>
      </c>
    </row>
    <row r="135" spans="1:21" x14ac:dyDescent="0.2">
      <c r="A135" s="114">
        <v>20</v>
      </c>
      <c r="B135" s="114">
        <v>40</v>
      </c>
      <c r="C135" s="114">
        <v>52</v>
      </c>
      <c r="D135" s="114">
        <v>20</v>
      </c>
      <c r="E135" s="34" t="s">
        <v>46</v>
      </c>
      <c r="F135" s="35">
        <v>1510.7807658248994</v>
      </c>
      <c r="G135" s="35">
        <v>503.71597092849998</v>
      </c>
      <c r="H135" s="35">
        <v>188.43868643970001</v>
      </c>
      <c r="I135" s="35">
        <v>0</v>
      </c>
      <c r="J135" s="35">
        <v>0</v>
      </c>
      <c r="K135" s="35">
        <v>220.19222490830003</v>
      </c>
      <c r="L135" s="35">
        <v>203.31070474010005</v>
      </c>
      <c r="M135" s="36">
        <v>0</v>
      </c>
      <c r="N135" s="35">
        <v>697.69521711300013</v>
      </c>
      <c r="O135" s="35">
        <v>982.57702562869986</v>
      </c>
      <c r="P135" s="35">
        <v>0</v>
      </c>
      <c r="Q135" s="36">
        <v>0</v>
      </c>
      <c r="R135" s="35">
        <v>0</v>
      </c>
      <c r="S135" s="35">
        <v>69319.33771335287</v>
      </c>
      <c r="T135" s="35">
        <v>78.892593882399993</v>
      </c>
      <c r="U135" s="44">
        <v>69398.230307235266</v>
      </c>
    </row>
    <row r="136" spans="1:21" x14ac:dyDescent="0.2">
      <c r="A136" s="114">
        <v>29</v>
      </c>
      <c r="B136" s="114">
        <v>41</v>
      </c>
      <c r="C136" s="114">
        <v>53</v>
      </c>
      <c r="D136" s="114">
        <v>29</v>
      </c>
      <c r="E136" s="34" t="s">
        <v>47</v>
      </c>
      <c r="F136" s="35">
        <v>1349.4929858032001</v>
      </c>
      <c r="G136" s="35">
        <v>449.57481248310012</v>
      </c>
      <c r="H136" s="35">
        <v>331.32962378402311</v>
      </c>
      <c r="I136" s="35">
        <v>0</v>
      </c>
      <c r="J136" s="35">
        <v>0</v>
      </c>
      <c r="K136" s="35">
        <v>1061.1597646355997</v>
      </c>
      <c r="L136" s="35">
        <v>0</v>
      </c>
      <c r="M136" s="36">
        <v>0</v>
      </c>
      <c r="N136" s="35">
        <v>1085.7653989672999</v>
      </c>
      <c r="O136" s="35">
        <v>397.85563300439998</v>
      </c>
      <c r="P136" s="35">
        <v>0</v>
      </c>
      <c r="Q136" s="36">
        <v>0</v>
      </c>
      <c r="R136" s="35">
        <v>0</v>
      </c>
      <c r="S136" s="35">
        <v>86463.056976732332</v>
      </c>
      <c r="T136" s="35">
        <v>304.98452542499984</v>
      </c>
      <c r="U136" s="44">
        <v>86768.041502157328</v>
      </c>
    </row>
    <row r="137" spans="1:21" x14ac:dyDescent="0.2">
      <c r="A137" s="114">
        <v>39</v>
      </c>
      <c r="B137" s="114">
        <v>42</v>
      </c>
      <c r="C137" s="114">
        <v>54</v>
      </c>
      <c r="D137" s="114">
        <v>39</v>
      </c>
      <c r="E137" s="34" t="s">
        <v>48</v>
      </c>
      <c r="F137" s="35">
        <v>5731.7990443384342</v>
      </c>
      <c r="G137" s="35">
        <v>101.49316724319679</v>
      </c>
      <c r="H137" s="35">
        <v>0</v>
      </c>
      <c r="I137" s="35">
        <v>0</v>
      </c>
      <c r="J137" s="35">
        <v>0</v>
      </c>
      <c r="K137" s="35">
        <v>3748.6242108833712</v>
      </c>
      <c r="L137" s="35">
        <v>0</v>
      </c>
      <c r="M137" s="36">
        <v>0</v>
      </c>
      <c r="N137" s="35">
        <v>79.806891299811596</v>
      </c>
      <c r="O137" s="35">
        <v>199.00134181980974</v>
      </c>
      <c r="P137" s="35">
        <v>0</v>
      </c>
      <c r="Q137" s="36">
        <v>0</v>
      </c>
      <c r="R137" s="35">
        <v>0</v>
      </c>
      <c r="S137" s="35">
        <v>22645.452606971972</v>
      </c>
      <c r="T137" s="35">
        <v>134.38316610332481</v>
      </c>
      <c r="U137" s="44">
        <v>22779.835773075298</v>
      </c>
    </row>
    <row r="138" spans="1:21" x14ac:dyDescent="0.2">
      <c r="A138" s="114">
        <v>45</v>
      </c>
      <c r="B138" s="114">
        <v>43</v>
      </c>
      <c r="C138" s="114">
        <v>55</v>
      </c>
      <c r="D138" s="114">
        <v>45</v>
      </c>
      <c r="E138" s="34" t="s">
        <v>49</v>
      </c>
      <c r="F138" s="35">
        <v>448.66045360480649</v>
      </c>
      <c r="G138" s="35">
        <v>0</v>
      </c>
      <c r="H138" s="35">
        <v>0</v>
      </c>
      <c r="I138" s="35">
        <v>0</v>
      </c>
      <c r="J138" s="35">
        <v>0</v>
      </c>
      <c r="K138" s="35">
        <v>488.85308753433122</v>
      </c>
      <c r="L138" s="35">
        <v>0</v>
      </c>
      <c r="M138" s="36">
        <v>0</v>
      </c>
      <c r="N138" s="35">
        <v>10.337074752720049</v>
      </c>
      <c r="O138" s="35">
        <v>1036.8685530319001</v>
      </c>
      <c r="P138" s="35">
        <v>0</v>
      </c>
      <c r="Q138" s="36">
        <v>0</v>
      </c>
      <c r="R138" s="35">
        <v>0</v>
      </c>
      <c r="S138" s="35">
        <v>29508.538128917084</v>
      </c>
      <c r="T138" s="35">
        <v>75.850960181708444</v>
      </c>
      <c r="U138" s="44">
        <v>29584.389089098793</v>
      </c>
    </row>
    <row r="139" spans="1:21" x14ac:dyDescent="0.2">
      <c r="A139" s="114">
        <v>3</v>
      </c>
      <c r="B139" s="114">
        <v>54</v>
      </c>
      <c r="C139" s="114">
        <v>58</v>
      </c>
      <c r="D139" s="114">
        <v>3</v>
      </c>
      <c r="E139" s="34" t="s">
        <v>50</v>
      </c>
      <c r="F139" s="35">
        <v>1348.3540465519004</v>
      </c>
      <c r="G139" s="35">
        <v>749.43030096140012</v>
      </c>
      <c r="H139" s="35">
        <v>0</v>
      </c>
      <c r="I139" s="35">
        <v>0</v>
      </c>
      <c r="J139" s="35">
        <v>0</v>
      </c>
      <c r="K139" s="35">
        <v>768.84949056690004</v>
      </c>
      <c r="L139" s="35">
        <v>1382.3007948513002</v>
      </c>
      <c r="M139" s="36">
        <v>0</v>
      </c>
      <c r="N139" s="35">
        <v>565.16663005769999</v>
      </c>
      <c r="O139" s="35">
        <v>0</v>
      </c>
      <c r="P139" s="35">
        <v>83.779286357999993</v>
      </c>
      <c r="Q139" s="36">
        <v>0</v>
      </c>
      <c r="R139" s="35">
        <v>6.2592621204000007</v>
      </c>
      <c r="S139" s="35">
        <v>7366.6806072885001</v>
      </c>
      <c r="T139" s="35">
        <v>1027.5031585442</v>
      </c>
      <c r="U139" s="44">
        <v>8400.4430279531007</v>
      </c>
    </row>
    <row r="140" spans="1:21" x14ac:dyDescent="0.2">
      <c r="A140" s="114">
        <v>21</v>
      </c>
      <c r="B140" s="114">
        <v>55</v>
      </c>
      <c r="C140" s="114">
        <v>59</v>
      </c>
      <c r="D140" s="114">
        <v>21</v>
      </c>
      <c r="E140" s="34" t="s">
        <v>51</v>
      </c>
      <c r="F140" s="35">
        <v>5210.1345880847002</v>
      </c>
      <c r="G140" s="35">
        <v>2736.969233798156</v>
      </c>
      <c r="H140" s="35">
        <v>14.380236870979235</v>
      </c>
      <c r="I140" s="35">
        <v>0</v>
      </c>
      <c r="J140" s="35">
        <v>0</v>
      </c>
      <c r="K140" s="35">
        <v>5393.5622990451557</v>
      </c>
      <c r="L140" s="35">
        <v>5786.7407239329887</v>
      </c>
      <c r="M140" s="36">
        <v>0</v>
      </c>
      <c r="N140" s="35">
        <v>383.79301482635492</v>
      </c>
      <c r="O140" s="35">
        <v>0</v>
      </c>
      <c r="P140" s="35">
        <v>654.06401170519803</v>
      </c>
      <c r="Q140" s="36">
        <v>474.50499070411882</v>
      </c>
      <c r="R140" s="35">
        <v>3.9407367234482678</v>
      </c>
      <c r="S140" s="35">
        <v>8935.9843229665476</v>
      </c>
      <c r="T140" s="35">
        <v>528.31752173576535</v>
      </c>
      <c r="U140" s="44">
        <v>9942.7475721298797</v>
      </c>
    </row>
    <row r="141" spans="1:21" x14ac:dyDescent="0.2">
      <c r="A141" s="114">
        <v>33</v>
      </c>
      <c r="B141" s="114">
        <v>56</v>
      </c>
      <c r="C141" s="114">
        <v>60</v>
      </c>
      <c r="D141" s="114">
        <v>33</v>
      </c>
      <c r="E141" s="34" t="s">
        <v>52</v>
      </c>
      <c r="F141" s="35">
        <v>1089.7002680537362</v>
      </c>
      <c r="G141" s="35">
        <v>1482.4742538891308</v>
      </c>
      <c r="H141" s="35">
        <v>71.786829490129605</v>
      </c>
      <c r="I141" s="35">
        <v>0</v>
      </c>
      <c r="J141" s="35">
        <v>0</v>
      </c>
      <c r="K141" s="35">
        <v>2628.7113597538828</v>
      </c>
      <c r="L141" s="35">
        <v>2290.3691774794261</v>
      </c>
      <c r="M141" s="36">
        <v>0</v>
      </c>
      <c r="N141" s="35">
        <v>83.919296938625067</v>
      </c>
      <c r="O141" s="35">
        <v>0</v>
      </c>
      <c r="P141" s="35">
        <v>1586.7651120099838</v>
      </c>
      <c r="Q141" s="36">
        <v>2.7957663759082871</v>
      </c>
      <c r="R141" s="35">
        <v>10.313793605241495</v>
      </c>
      <c r="S141" s="35">
        <v>4099.7637033408055</v>
      </c>
      <c r="T141" s="35">
        <v>4024.5108180307107</v>
      </c>
      <c r="U141" s="44">
        <v>8137.3840813526658</v>
      </c>
    </row>
    <row r="142" spans="1:21" s="39" customFormat="1" x14ac:dyDescent="0.2">
      <c r="A142" s="114">
        <v>41</v>
      </c>
      <c r="B142" s="114">
        <v>57</v>
      </c>
      <c r="C142" s="114">
        <v>61</v>
      </c>
      <c r="D142" s="114">
        <v>41</v>
      </c>
      <c r="E142" s="34" t="s">
        <v>53</v>
      </c>
      <c r="F142" s="35">
        <v>4137.1985443557305</v>
      </c>
      <c r="G142" s="35">
        <v>4164.0056847085034</v>
      </c>
      <c r="H142" s="35">
        <v>79.126985389973839</v>
      </c>
      <c r="I142" s="35">
        <v>0</v>
      </c>
      <c r="J142" s="35">
        <v>0</v>
      </c>
      <c r="K142" s="35">
        <v>6226.2001631048952</v>
      </c>
      <c r="L142" s="35">
        <v>1129.9573408511239</v>
      </c>
      <c r="M142" s="36">
        <v>0</v>
      </c>
      <c r="N142" s="35">
        <v>508.76458723100984</v>
      </c>
      <c r="O142" s="35">
        <v>0</v>
      </c>
      <c r="P142" s="35">
        <v>283.34334364564023</v>
      </c>
      <c r="Q142" s="36">
        <v>0</v>
      </c>
      <c r="R142" s="35">
        <v>0</v>
      </c>
      <c r="S142" s="35">
        <v>4365.5109980178395</v>
      </c>
      <c r="T142" s="35">
        <v>288.90163420952092</v>
      </c>
      <c r="U142" s="44">
        <v>4654.4126322273605</v>
      </c>
    </row>
    <row r="143" spans="1:21" s="39" customFormat="1" x14ac:dyDescent="0.2">
      <c r="A143" s="114">
        <v>10</v>
      </c>
      <c r="B143" s="114">
        <v>36</v>
      </c>
      <c r="C143" s="114">
        <v>64</v>
      </c>
      <c r="D143" s="114">
        <v>10</v>
      </c>
      <c r="E143" s="34" t="s">
        <v>54</v>
      </c>
      <c r="F143" s="35">
        <v>3409.9765195941964</v>
      </c>
      <c r="G143" s="35">
        <v>4723.0197022676002</v>
      </c>
      <c r="H143" s="35">
        <v>0</v>
      </c>
      <c r="I143" s="35">
        <v>0</v>
      </c>
      <c r="J143" s="35">
        <v>0</v>
      </c>
      <c r="K143" s="35">
        <v>1407.0064777211999</v>
      </c>
      <c r="L143" s="35">
        <v>915.62001057999987</v>
      </c>
      <c r="M143" s="36">
        <v>0</v>
      </c>
      <c r="N143" s="35">
        <v>1813.8242596285997</v>
      </c>
      <c r="O143" s="35">
        <v>961.30323160729995</v>
      </c>
      <c r="P143" s="35">
        <v>241.22519169850008</v>
      </c>
      <c r="Q143" s="36">
        <v>0</v>
      </c>
      <c r="R143" s="35">
        <v>23.4273321087</v>
      </c>
      <c r="S143" s="35">
        <v>10396.656647937898</v>
      </c>
      <c r="T143" s="35">
        <v>4755.445820090501</v>
      </c>
      <c r="U143" s="44">
        <v>15175.529800137099</v>
      </c>
    </row>
    <row r="144" spans="1:21" s="39" customFormat="1" x14ac:dyDescent="0.2">
      <c r="A144" s="114">
        <v>12</v>
      </c>
      <c r="B144" s="114">
        <v>37</v>
      </c>
      <c r="C144" s="114">
        <v>65</v>
      </c>
      <c r="D144" s="114">
        <v>12</v>
      </c>
      <c r="E144" s="34" t="s">
        <v>55</v>
      </c>
      <c r="F144" s="35">
        <v>0</v>
      </c>
      <c r="G144" s="35">
        <v>217.7536256841</v>
      </c>
      <c r="H144" s="35">
        <v>0</v>
      </c>
      <c r="I144" s="35">
        <v>0</v>
      </c>
      <c r="J144" s="35">
        <v>0</v>
      </c>
      <c r="K144" s="35">
        <v>2022.6745649711004</v>
      </c>
      <c r="L144" s="35">
        <v>319.44824258379998</v>
      </c>
      <c r="M144" s="36">
        <v>0</v>
      </c>
      <c r="N144" s="35">
        <v>303.66098652569997</v>
      </c>
      <c r="O144" s="35">
        <v>14.546716960499998</v>
      </c>
      <c r="P144" s="35">
        <v>184.56951131199995</v>
      </c>
      <c r="Q144" s="36">
        <v>0</v>
      </c>
      <c r="R144" s="35">
        <v>0</v>
      </c>
      <c r="S144" s="35">
        <v>1413.2303422313996</v>
      </c>
      <c r="T144" s="35">
        <v>2169.2394374013002</v>
      </c>
      <c r="U144" s="44">
        <v>3582.4697796327</v>
      </c>
    </row>
    <row r="145" spans="1:21" s="39" customFormat="1" x14ac:dyDescent="0.2">
      <c r="A145" s="114">
        <v>42</v>
      </c>
      <c r="B145" s="114">
        <v>38</v>
      </c>
      <c r="C145" s="114">
        <v>66</v>
      </c>
      <c r="D145" s="114">
        <v>42</v>
      </c>
      <c r="E145" s="34" t="s">
        <v>56</v>
      </c>
      <c r="F145" s="35">
        <v>567.15438527900039</v>
      </c>
      <c r="G145" s="35">
        <v>6.9798954549999985</v>
      </c>
      <c r="H145" s="35">
        <v>0</v>
      </c>
      <c r="I145" s="35">
        <v>0</v>
      </c>
      <c r="J145" s="35">
        <v>0</v>
      </c>
      <c r="K145" s="35">
        <v>239.88021125659998</v>
      </c>
      <c r="L145" s="35">
        <v>466.8551352122999</v>
      </c>
      <c r="M145" s="36">
        <v>92.013104457000011</v>
      </c>
      <c r="N145" s="35">
        <v>13.037875888799995</v>
      </c>
      <c r="O145" s="35">
        <v>158.33216234939997</v>
      </c>
      <c r="P145" s="35">
        <v>0</v>
      </c>
      <c r="Q145" s="36">
        <v>0</v>
      </c>
      <c r="R145" s="35">
        <v>0</v>
      </c>
      <c r="S145" s="35">
        <v>3018.4386979420992</v>
      </c>
      <c r="T145" s="35">
        <v>892.2469965767001</v>
      </c>
      <c r="U145" s="44">
        <v>3910.6856945187992</v>
      </c>
    </row>
    <row r="146" spans="1:21" s="39" customFormat="1" x14ac:dyDescent="0.2">
      <c r="A146" s="114">
        <v>6</v>
      </c>
      <c r="B146" s="114">
        <v>8</v>
      </c>
      <c r="C146" s="114">
        <v>69</v>
      </c>
      <c r="D146" s="114">
        <v>6</v>
      </c>
      <c r="E146" s="34" t="s">
        <v>57</v>
      </c>
      <c r="F146" s="35">
        <v>851.4304468990988</v>
      </c>
      <c r="G146" s="35">
        <v>3223.3468987983451</v>
      </c>
      <c r="H146" s="35">
        <v>321.78273700582713</v>
      </c>
      <c r="I146" s="35">
        <v>0</v>
      </c>
      <c r="J146" s="35">
        <v>0</v>
      </c>
      <c r="K146" s="35">
        <v>3803.866618698919</v>
      </c>
      <c r="L146" s="35">
        <v>741.5797332899873</v>
      </c>
      <c r="M146" s="36">
        <v>0</v>
      </c>
      <c r="N146" s="35">
        <v>7670.9008302892089</v>
      </c>
      <c r="O146" s="35">
        <v>153.13987547320735</v>
      </c>
      <c r="P146" s="35">
        <v>652.50295049179522</v>
      </c>
      <c r="Q146" s="36">
        <v>0</v>
      </c>
      <c r="R146" s="35">
        <v>4.3620009013699246</v>
      </c>
      <c r="S146" s="35">
        <v>7251.8057051638671</v>
      </c>
      <c r="T146" s="35">
        <v>1061.6647593018047</v>
      </c>
      <c r="U146" s="44">
        <v>8317.8324653670425</v>
      </c>
    </row>
    <row r="147" spans="1:21" s="39" customFormat="1" ht="12" thickBot="1" x14ac:dyDescent="0.25">
      <c r="A147" s="114">
        <v>38</v>
      </c>
      <c r="B147" s="114">
        <v>9</v>
      </c>
      <c r="C147" s="114">
        <v>70</v>
      </c>
      <c r="D147" s="114">
        <v>38</v>
      </c>
      <c r="E147" s="34" t="s">
        <v>58</v>
      </c>
      <c r="F147" s="35">
        <v>490.86299125960005</v>
      </c>
      <c r="G147" s="35">
        <v>11.586548309399998</v>
      </c>
      <c r="H147" s="35">
        <v>0</v>
      </c>
      <c r="I147" s="35">
        <v>0</v>
      </c>
      <c r="J147" s="35">
        <v>0</v>
      </c>
      <c r="K147" s="35">
        <v>227.57790405129998</v>
      </c>
      <c r="L147" s="35">
        <v>0</v>
      </c>
      <c r="M147" s="36">
        <v>0</v>
      </c>
      <c r="N147" s="35">
        <v>11.098154432799999</v>
      </c>
      <c r="O147" s="35">
        <v>0</v>
      </c>
      <c r="P147" s="35">
        <v>0</v>
      </c>
      <c r="Q147" s="36">
        <v>0</v>
      </c>
      <c r="R147" s="35">
        <v>0</v>
      </c>
      <c r="S147" s="35">
        <v>283.48450754469991</v>
      </c>
      <c r="T147" s="35">
        <v>235.90454059159995</v>
      </c>
      <c r="U147" s="44">
        <v>519.38904813629983</v>
      </c>
    </row>
    <row r="148" spans="1:21" s="39" customFormat="1" ht="12.6" thickBot="1" x14ac:dyDescent="0.3">
      <c r="A148" s="153">
        <v>59</v>
      </c>
      <c r="B148" s="153">
        <v>59</v>
      </c>
      <c r="C148" s="114">
        <v>72</v>
      </c>
      <c r="D148" s="153">
        <v>59</v>
      </c>
      <c r="E148" s="53" t="s">
        <v>93</v>
      </c>
      <c r="F148" s="156">
        <v>130530.10593100976</v>
      </c>
      <c r="G148" s="157">
        <v>51307.958718772279</v>
      </c>
      <c r="H148" s="157">
        <v>2274.6165837011677</v>
      </c>
      <c r="I148" s="157">
        <v>709.61168817930013</v>
      </c>
      <c r="J148" s="157">
        <v>92.849903404691659</v>
      </c>
      <c r="K148" s="157">
        <v>127163.56521731171</v>
      </c>
      <c r="L148" s="158">
        <v>34603.945086361331</v>
      </c>
      <c r="M148" s="54">
        <v>1224.3533884589265</v>
      </c>
      <c r="N148" s="55">
        <v>29055.121357305219</v>
      </c>
      <c r="O148" s="55">
        <v>83153.298672705452</v>
      </c>
      <c r="P148" s="55">
        <v>26487.07295536657</v>
      </c>
      <c r="Q148" s="54">
        <v>486.24627327014082</v>
      </c>
      <c r="R148" s="55">
        <v>142.08931617864366</v>
      </c>
      <c r="S148" s="55">
        <v>1173960.9965344586</v>
      </c>
      <c r="T148" s="55">
        <v>51595.38081318701</v>
      </c>
      <c r="U148" s="57">
        <v>1226184.7129370943</v>
      </c>
    </row>
    <row r="149" spans="1:21" x14ac:dyDescent="0.2">
      <c r="E149" s="58" t="s">
        <v>125</v>
      </c>
      <c r="Q149" s="60"/>
      <c r="R149" s="18"/>
    </row>
    <row r="150" spans="1:21" s="39" customFormat="1" x14ac:dyDescent="0.2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ht="12.6" thickBot="1" x14ac:dyDescent="0.3">
      <c r="F151" s="20" t="s">
        <v>158</v>
      </c>
      <c r="G151" s="21"/>
      <c r="H151" s="21"/>
      <c r="I151" s="21"/>
      <c r="J151" s="21"/>
      <c r="K151" s="21"/>
      <c r="L151" s="21"/>
      <c r="M151" s="24"/>
      <c r="N151" s="21"/>
      <c r="O151" s="21"/>
      <c r="P151" s="21"/>
      <c r="Q151" s="24"/>
      <c r="R151" s="21"/>
      <c r="S151" s="21"/>
      <c r="T151" s="21"/>
      <c r="U151" s="21"/>
    </row>
    <row r="152" spans="1:21" ht="36.6" thickBot="1" x14ac:dyDescent="0.25">
      <c r="A152" s="114" t="s">
        <v>111</v>
      </c>
      <c r="B152" s="114" t="s">
        <v>110</v>
      </c>
      <c r="C152" s="114" t="s">
        <v>109</v>
      </c>
      <c r="D152" s="114" t="s">
        <v>108</v>
      </c>
      <c r="E152" s="25" t="s">
        <v>107</v>
      </c>
      <c r="F152" s="26" t="s">
        <v>0</v>
      </c>
      <c r="G152" s="27" t="s">
        <v>1</v>
      </c>
      <c r="H152" s="26" t="s">
        <v>120</v>
      </c>
      <c r="I152" s="27" t="s">
        <v>121</v>
      </c>
      <c r="J152" s="28" t="s">
        <v>2</v>
      </c>
      <c r="K152" s="28" t="s">
        <v>3</v>
      </c>
      <c r="L152" s="28" t="s">
        <v>4</v>
      </c>
      <c r="M152" s="28" t="s">
        <v>5</v>
      </c>
      <c r="N152" s="28" t="s">
        <v>6</v>
      </c>
      <c r="O152" s="28" t="s">
        <v>7</v>
      </c>
      <c r="P152" s="28" t="s">
        <v>8</v>
      </c>
      <c r="Q152" s="28" t="s">
        <v>9</v>
      </c>
      <c r="R152" s="28" t="s">
        <v>10</v>
      </c>
      <c r="S152" s="28" t="s">
        <v>11</v>
      </c>
      <c r="T152" s="28" t="s">
        <v>12</v>
      </c>
      <c r="U152" s="30" t="s">
        <v>61</v>
      </c>
    </row>
    <row r="153" spans="1:21" x14ac:dyDescent="0.2">
      <c r="A153" s="114">
        <v>11</v>
      </c>
      <c r="B153" s="114">
        <v>11</v>
      </c>
      <c r="C153" s="114">
        <v>2</v>
      </c>
      <c r="D153" s="114">
        <v>11</v>
      </c>
      <c r="E153" s="34" t="s">
        <v>14</v>
      </c>
      <c r="F153" s="35">
        <v>5108.2082867411791</v>
      </c>
      <c r="G153" s="35">
        <v>20768.895078131711</v>
      </c>
      <c r="H153" s="35">
        <v>447.69733539488442</v>
      </c>
      <c r="I153" s="35">
        <v>0</v>
      </c>
      <c r="J153" s="35">
        <v>0</v>
      </c>
      <c r="K153" s="35">
        <v>10235.421758877741</v>
      </c>
      <c r="L153" s="35">
        <v>9333.7398768394269</v>
      </c>
      <c r="M153" s="36">
        <v>0</v>
      </c>
      <c r="N153" s="35">
        <v>9738.3066576725505</v>
      </c>
      <c r="O153" s="35">
        <v>4887.164499973801</v>
      </c>
      <c r="P153" s="35">
        <v>13.825601222933336</v>
      </c>
      <c r="Q153" s="36">
        <v>0</v>
      </c>
      <c r="R153" s="35">
        <v>8.3950393308792552</v>
      </c>
      <c r="S153" s="35">
        <v>9274.0688562521173</v>
      </c>
      <c r="T153" s="35">
        <v>1852.5748703368845</v>
      </c>
      <c r="U153" s="37">
        <v>11135.03876591988</v>
      </c>
    </row>
    <row r="154" spans="1:21" x14ac:dyDescent="0.2">
      <c r="A154" s="114">
        <v>7</v>
      </c>
      <c r="B154" s="114">
        <v>45</v>
      </c>
      <c r="C154" s="114">
        <v>5</v>
      </c>
      <c r="D154" s="114">
        <v>7</v>
      </c>
      <c r="E154" s="34" t="s">
        <v>15</v>
      </c>
      <c r="F154" s="19">
        <v>15711.904057153501</v>
      </c>
      <c r="G154" s="35">
        <v>20376.838518775101</v>
      </c>
      <c r="H154" s="43">
        <v>457.51983147390001</v>
      </c>
      <c r="I154" s="43">
        <v>12.231347427000005</v>
      </c>
      <c r="J154" s="43">
        <v>0</v>
      </c>
      <c r="K154" s="35">
        <v>42331.102879379294</v>
      </c>
      <c r="L154" s="35">
        <v>15829.937856351198</v>
      </c>
      <c r="M154" s="36">
        <v>2626.9183086987009</v>
      </c>
      <c r="N154" s="35">
        <v>14622.67748801099</v>
      </c>
      <c r="O154" s="35">
        <v>25269.501812399798</v>
      </c>
      <c r="P154" s="35">
        <v>0</v>
      </c>
      <c r="Q154" s="36">
        <v>0</v>
      </c>
      <c r="R154" s="35">
        <v>0</v>
      </c>
      <c r="S154" s="35">
        <v>13825.761113752895</v>
      </c>
      <c r="T154" s="35">
        <v>348.42202535870007</v>
      </c>
      <c r="U154" s="44">
        <v>14174.183139111596</v>
      </c>
    </row>
    <row r="155" spans="1:21" x14ac:dyDescent="0.2">
      <c r="A155" s="114">
        <v>18</v>
      </c>
      <c r="B155" s="114">
        <v>46</v>
      </c>
      <c r="C155" s="114">
        <v>6</v>
      </c>
      <c r="D155" s="114">
        <v>18</v>
      </c>
      <c r="E155" s="34" t="s">
        <v>16</v>
      </c>
      <c r="F155" s="19">
        <v>7748.6694065572028</v>
      </c>
      <c r="G155" s="35">
        <v>10052.960924611414</v>
      </c>
      <c r="H155" s="43">
        <v>138.3488716386</v>
      </c>
      <c r="I155" s="43">
        <v>28.763713369600001</v>
      </c>
      <c r="J155" s="43">
        <v>0</v>
      </c>
      <c r="K155" s="35">
        <v>28416.126686157018</v>
      </c>
      <c r="L155" s="35">
        <v>10241.7854181601</v>
      </c>
      <c r="M155" s="36">
        <v>0</v>
      </c>
      <c r="N155" s="35">
        <v>7957.5009365238029</v>
      </c>
      <c r="O155" s="35">
        <v>6628.5139924125988</v>
      </c>
      <c r="P155" s="35">
        <v>0</v>
      </c>
      <c r="Q155" s="36">
        <v>0</v>
      </c>
      <c r="R155" s="35">
        <v>0</v>
      </c>
      <c r="S155" s="35">
        <v>8620.9889493682022</v>
      </c>
      <c r="T155" s="35">
        <v>1720.6041718119</v>
      </c>
      <c r="U155" s="44">
        <v>10341.593121180103</v>
      </c>
    </row>
    <row r="156" spans="1:21" x14ac:dyDescent="0.2">
      <c r="A156" s="114">
        <v>37</v>
      </c>
      <c r="B156" s="114">
        <v>47</v>
      </c>
      <c r="C156" s="114">
        <v>7</v>
      </c>
      <c r="D156" s="114">
        <v>37</v>
      </c>
      <c r="E156" s="34" t="s">
        <v>17</v>
      </c>
      <c r="F156" s="19">
        <v>10094.864236077294</v>
      </c>
      <c r="G156" s="35">
        <v>3040.6229538164007</v>
      </c>
      <c r="H156" s="43">
        <v>104.93840102980003</v>
      </c>
      <c r="I156" s="43">
        <v>13.734681120600012</v>
      </c>
      <c r="J156" s="43">
        <v>0</v>
      </c>
      <c r="K156" s="35">
        <v>20364.908888332306</v>
      </c>
      <c r="L156" s="35">
        <v>4530.4019459754973</v>
      </c>
      <c r="M156" s="36">
        <v>0</v>
      </c>
      <c r="N156" s="35">
        <v>5107.3870783510029</v>
      </c>
      <c r="O156" s="35">
        <v>1339.8913397940005</v>
      </c>
      <c r="P156" s="35">
        <v>0</v>
      </c>
      <c r="Q156" s="36">
        <v>0</v>
      </c>
      <c r="R156" s="35">
        <v>96.734990185600012</v>
      </c>
      <c r="S156" s="35">
        <v>3918.4651711422002</v>
      </c>
      <c r="T156" s="35">
        <v>1891.4347871336997</v>
      </c>
      <c r="U156" s="44">
        <v>5906.6349484614993</v>
      </c>
    </row>
    <row r="157" spans="1:21" x14ac:dyDescent="0.2">
      <c r="A157" s="114">
        <v>1</v>
      </c>
      <c r="B157" s="114">
        <v>17</v>
      </c>
      <c r="C157" s="114">
        <v>10</v>
      </c>
      <c r="D157" s="114">
        <v>1</v>
      </c>
      <c r="E157" s="34" t="s">
        <v>18</v>
      </c>
      <c r="F157" s="19">
        <v>13203.751708345597</v>
      </c>
      <c r="G157" s="35">
        <v>3880.2876008809999</v>
      </c>
      <c r="H157" s="43">
        <v>520.84021004420015</v>
      </c>
      <c r="I157" s="43">
        <v>0</v>
      </c>
      <c r="J157" s="43">
        <v>0</v>
      </c>
      <c r="K157" s="35">
        <v>53137.819229535024</v>
      </c>
      <c r="L157" s="35">
        <v>217.71255001680004</v>
      </c>
      <c r="M157" s="36">
        <v>1215.5110572612998</v>
      </c>
      <c r="N157" s="35">
        <v>4693.4964242816995</v>
      </c>
      <c r="O157" s="35">
        <v>607.64292516930004</v>
      </c>
      <c r="P157" s="35">
        <v>0</v>
      </c>
      <c r="Q157" s="36">
        <v>0</v>
      </c>
      <c r="R157" s="35">
        <v>0</v>
      </c>
      <c r="S157" s="35">
        <v>4414.6554228715995</v>
      </c>
      <c r="T157" s="35">
        <v>331.88540667580003</v>
      </c>
      <c r="U157" s="44">
        <v>4746.5408295473999</v>
      </c>
    </row>
    <row r="158" spans="1:21" x14ac:dyDescent="0.2">
      <c r="A158" s="114">
        <v>17</v>
      </c>
      <c r="B158" s="114">
        <v>18</v>
      </c>
      <c r="C158" s="114">
        <v>11</v>
      </c>
      <c r="D158" s="114">
        <v>17</v>
      </c>
      <c r="E158" s="34" t="s">
        <v>19</v>
      </c>
      <c r="F158" s="19">
        <v>26169.915836695211</v>
      </c>
      <c r="G158" s="35">
        <v>4943.0721877629967</v>
      </c>
      <c r="H158" s="43">
        <v>224.50990285370005</v>
      </c>
      <c r="I158" s="43">
        <v>0</v>
      </c>
      <c r="J158" s="43">
        <v>0</v>
      </c>
      <c r="K158" s="35">
        <v>44915.1693156412</v>
      </c>
      <c r="L158" s="35">
        <v>2328.345584056699</v>
      </c>
      <c r="M158" s="36">
        <v>0</v>
      </c>
      <c r="N158" s="35">
        <v>17381.678548551692</v>
      </c>
      <c r="O158" s="35">
        <v>1588.6235184143</v>
      </c>
      <c r="P158" s="35">
        <v>0</v>
      </c>
      <c r="Q158" s="36">
        <v>0</v>
      </c>
      <c r="R158" s="35">
        <v>0</v>
      </c>
      <c r="S158" s="35">
        <v>4574.2041037949002</v>
      </c>
      <c r="T158" s="35">
        <v>521.36792479579992</v>
      </c>
      <c r="U158" s="44">
        <v>5095.5720285907</v>
      </c>
    </row>
    <row r="159" spans="1:21" x14ac:dyDescent="0.2">
      <c r="A159" s="114">
        <v>23</v>
      </c>
      <c r="B159" s="114">
        <v>19</v>
      </c>
      <c r="C159" s="114">
        <v>12</v>
      </c>
      <c r="D159" s="114">
        <v>23</v>
      </c>
      <c r="E159" s="34" t="s">
        <v>20</v>
      </c>
      <c r="F159" s="19">
        <v>53109.505837231714</v>
      </c>
      <c r="G159" s="35">
        <v>6068.465118753641</v>
      </c>
      <c r="H159" s="43">
        <v>71.792481558116705</v>
      </c>
      <c r="I159" s="43">
        <v>126.42084251618897</v>
      </c>
      <c r="J159" s="43">
        <v>0</v>
      </c>
      <c r="K159" s="35">
        <v>130145.74570370122</v>
      </c>
      <c r="L159" s="35">
        <v>2517.7868294768687</v>
      </c>
      <c r="M159" s="36">
        <v>5.2940591379332567</v>
      </c>
      <c r="N159" s="35">
        <v>20352.862471399661</v>
      </c>
      <c r="O159" s="35">
        <v>14972.844551586555</v>
      </c>
      <c r="P159" s="35">
        <v>0</v>
      </c>
      <c r="Q159" s="36">
        <v>0</v>
      </c>
      <c r="R159" s="35">
        <v>0</v>
      </c>
      <c r="S159" s="35">
        <v>24533.260812331529</v>
      </c>
      <c r="T159" s="35">
        <v>4418.8340212322073</v>
      </c>
      <c r="U159" s="44">
        <v>28952.09483356374</v>
      </c>
    </row>
    <row r="160" spans="1:21" x14ac:dyDescent="0.2">
      <c r="A160" s="114">
        <v>5</v>
      </c>
      <c r="B160" s="114">
        <v>21</v>
      </c>
      <c r="C160" s="114">
        <v>15</v>
      </c>
      <c r="D160" s="114">
        <v>5</v>
      </c>
      <c r="E160" s="34" t="s">
        <v>21</v>
      </c>
      <c r="F160" s="19">
        <v>22573.673730290608</v>
      </c>
      <c r="G160" s="35">
        <v>7614.6610895994181</v>
      </c>
      <c r="H160" s="43">
        <v>481.69299275321652</v>
      </c>
      <c r="I160" s="43">
        <v>66.974706615983834</v>
      </c>
      <c r="J160" s="43">
        <v>0</v>
      </c>
      <c r="K160" s="35">
        <v>73268.274422980976</v>
      </c>
      <c r="L160" s="35">
        <v>21608.355363307757</v>
      </c>
      <c r="M160" s="36">
        <v>0</v>
      </c>
      <c r="N160" s="35">
        <v>25111.479941574995</v>
      </c>
      <c r="O160" s="35">
        <v>8863.3868112266919</v>
      </c>
      <c r="P160" s="35">
        <v>43.093070200108897</v>
      </c>
      <c r="Q160" s="36">
        <v>0</v>
      </c>
      <c r="R160" s="35">
        <v>2.5894670767580914</v>
      </c>
      <c r="S160" s="35">
        <v>17077.794150308771</v>
      </c>
      <c r="T160" s="35">
        <v>4273.0494468462375</v>
      </c>
      <c r="U160" s="44">
        <v>21353.433064231765</v>
      </c>
    </row>
    <row r="161" spans="1:21" x14ac:dyDescent="0.2">
      <c r="A161" s="114">
        <v>22</v>
      </c>
      <c r="B161" s="114">
        <v>22</v>
      </c>
      <c r="C161" s="114">
        <v>16</v>
      </c>
      <c r="D161" s="114">
        <v>22</v>
      </c>
      <c r="E161" s="34" t="s">
        <v>22</v>
      </c>
      <c r="F161" s="19">
        <v>50694.71909485483</v>
      </c>
      <c r="G161" s="35">
        <v>8889.5676834071946</v>
      </c>
      <c r="H161" s="43">
        <v>1746.7748882146002</v>
      </c>
      <c r="I161" s="43">
        <v>180.07606974079988</v>
      </c>
      <c r="J161" s="43">
        <v>0</v>
      </c>
      <c r="K161" s="35">
        <v>68431.396640880412</v>
      </c>
      <c r="L161" s="35">
        <v>2814.2710684776002</v>
      </c>
      <c r="M161" s="36">
        <v>2043.6842188660999</v>
      </c>
      <c r="N161" s="35">
        <v>21647.637895208994</v>
      </c>
      <c r="O161" s="35">
        <v>4959.7339617750995</v>
      </c>
      <c r="P161" s="35">
        <v>10.748618655200003</v>
      </c>
      <c r="Q161" s="36">
        <v>0</v>
      </c>
      <c r="R161" s="35">
        <v>0</v>
      </c>
      <c r="S161" s="35">
        <v>6232.6844597757972</v>
      </c>
      <c r="T161" s="35">
        <v>2936.6192979084008</v>
      </c>
      <c r="U161" s="44">
        <v>9169.303757684198</v>
      </c>
    </row>
    <row r="162" spans="1:21" x14ac:dyDescent="0.2">
      <c r="A162" s="114">
        <v>25</v>
      </c>
      <c r="B162" s="114">
        <v>23</v>
      </c>
      <c r="C162" s="114">
        <v>17</v>
      </c>
      <c r="D162" s="114">
        <v>25</v>
      </c>
      <c r="E162" s="34" t="s">
        <v>23</v>
      </c>
      <c r="F162" s="19">
        <v>23319.937020859314</v>
      </c>
      <c r="G162" s="35">
        <v>48584.606070975067</v>
      </c>
      <c r="H162" s="43">
        <v>4220.198665587468</v>
      </c>
      <c r="I162" s="43">
        <v>320.22664446041995</v>
      </c>
      <c r="J162" s="43">
        <v>0</v>
      </c>
      <c r="K162" s="35">
        <v>25496.751104548021</v>
      </c>
      <c r="L162" s="35">
        <v>13040.264205845591</v>
      </c>
      <c r="M162" s="36">
        <v>6724.708957182298</v>
      </c>
      <c r="N162" s="35">
        <v>32418.601099837317</v>
      </c>
      <c r="O162" s="35">
        <v>37050.574804533913</v>
      </c>
      <c r="P162" s="35">
        <v>3576.3549195015003</v>
      </c>
      <c r="Q162" s="36">
        <v>554.18019792000007</v>
      </c>
      <c r="R162" s="35">
        <v>1150.7022926328998</v>
      </c>
      <c r="S162" s="35">
        <v>4726.0849546605987</v>
      </c>
      <c r="T162" s="35">
        <v>497.85170766089993</v>
      </c>
      <c r="U162" s="44">
        <v>6928.8191528743982</v>
      </c>
    </row>
    <row r="163" spans="1:21" x14ac:dyDescent="0.2">
      <c r="A163" s="114">
        <v>44</v>
      </c>
      <c r="B163" s="114">
        <v>24</v>
      </c>
      <c r="C163" s="114">
        <v>18</v>
      </c>
      <c r="D163" s="114">
        <v>44</v>
      </c>
      <c r="E163" s="34" t="s">
        <v>24</v>
      </c>
      <c r="F163" s="19">
        <v>7825.4015761715027</v>
      </c>
      <c r="G163" s="35">
        <v>28273.383790146574</v>
      </c>
      <c r="H163" s="43">
        <v>572.1419164782003</v>
      </c>
      <c r="I163" s="43">
        <v>0</v>
      </c>
      <c r="J163" s="43">
        <v>0</v>
      </c>
      <c r="K163" s="35">
        <v>28696.871180983318</v>
      </c>
      <c r="L163" s="35">
        <v>13009.078215586696</v>
      </c>
      <c r="M163" s="36">
        <v>20382.287961689697</v>
      </c>
      <c r="N163" s="35">
        <v>9103.9204718884976</v>
      </c>
      <c r="O163" s="35">
        <v>26521.210595346893</v>
      </c>
      <c r="P163" s="35">
        <v>901.31830930920012</v>
      </c>
      <c r="Q163" s="36">
        <v>0</v>
      </c>
      <c r="R163" s="35">
        <v>0</v>
      </c>
      <c r="S163" s="35">
        <v>6923.5475256132022</v>
      </c>
      <c r="T163" s="35">
        <v>934.27341568900044</v>
      </c>
      <c r="U163" s="44">
        <v>7857.8209413022023</v>
      </c>
    </row>
    <row r="164" spans="1:21" x14ac:dyDescent="0.2">
      <c r="A164" s="114">
        <v>2</v>
      </c>
      <c r="B164" s="114">
        <v>26</v>
      </c>
      <c r="C164" s="114">
        <v>21</v>
      </c>
      <c r="D164" s="114">
        <v>2</v>
      </c>
      <c r="E164" s="34" t="s">
        <v>25</v>
      </c>
      <c r="F164" s="19">
        <v>4523.3908508575341</v>
      </c>
      <c r="G164" s="35">
        <v>18545.455289082965</v>
      </c>
      <c r="H164" s="43">
        <v>36.218311688492818</v>
      </c>
      <c r="I164" s="43">
        <v>129.67984899957267</v>
      </c>
      <c r="J164" s="43">
        <v>0</v>
      </c>
      <c r="K164" s="35">
        <v>11188.421280478578</v>
      </c>
      <c r="L164" s="35">
        <v>19678.268315309324</v>
      </c>
      <c r="M164" s="36">
        <v>2874.2736563818439</v>
      </c>
      <c r="N164" s="35">
        <v>17432.848350455806</v>
      </c>
      <c r="O164" s="35">
        <v>16945.64194009066</v>
      </c>
      <c r="P164" s="35">
        <v>49.750396793870394</v>
      </c>
      <c r="Q164" s="36">
        <v>0</v>
      </c>
      <c r="R164" s="35">
        <v>0</v>
      </c>
      <c r="S164" s="35">
        <v>9595.7703817984984</v>
      </c>
      <c r="T164" s="35">
        <v>2069.147747845393</v>
      </c>
      <c r="U164" s="44">
        <v>11664.918129643891</v>
      </c>
    </row>
    <row r="165" spans="1:21" x14ac:dyDescent="0.2">
      <c r="A165" s="114">
        <v>16</v>
      </c>
      <c r="B165" s="114">
        <v>27</v>
      </c>
      <c r="C165" s="114">
        <v>22</v>
      </c>
      <c r="D165" s="114">
        <v>16</v>
      </c>
      <c r="E165" s="34" t="s">
        <v>26</v>
      </c>
      <c r="F165" s="19">
        <v>5873.3614669819972</v>
      </c>
      <c r="G165" s="35">
        <v>27573.863436483472</v>
      </c>
      <c r="H165" s="43">
        <v>5148.032238544798</v>
      </c>
      <c r="I165" s="43">
        <v>588.51034401519962</v>
      </c>
      <c r="J165" s="43">
        <v>0</v>
      </c>
      <c r="K165" s="35">
        <v>1977.3295391044996</v>
      </c>
      <c r="L165" s="35">
        <v>13291.310283296496</v>
      </c>
      <c r="M165" s="36">
        <v>6321.3207418960064</v>
      </c>
      <c r="N165" s="35">
        <v>15858.27883327012</v>
      </c>
      <c r="O165" s="35">
        <v>22992.368376267106</v>
      </c>
      <c r="P165" s="35">
        <v>13920.456284723183</v>
      </c>
      <c r="Q165" s="36">
        <v>7.398497144499995</v>
      </c>
      <c r="R165" s="35">
        <v>294.07519888389976</v>
      </c>
      <c r="S165" s="35">
        <v>4572.4110026000008</v>
      </c>
      <c r="T165" s="35">
        <v>121.85929096080001</v>
      </c>
      <c r="U165" s="44">
        <v>4995.7439895892003</v>
      </c>
    </row>
    <row r="166" spans="1:21" x14ac:dyDescent="0.2">
      <c r="A166" s="114">
        <v>30</v>
      </c>
      <c r="B166" s="114">
        <v>28</v>
      </c>
      <c r="C166" s="114">
        <v>23</v>
      </c>
      <c r="D166" s="114">
        <v>30</v>
      </c>
      <c r="E166" s="34" t="s">
        <v>27</v>
      </c>
      <c r="F166" s="19">
        <v>13461.576519234408</v>
      </c>
      <c r="G166" s="35">
        <v>20567.817272093373</v>
      </c>
      <c r="H166" s="43">
        <v>5267.3188836060936</v>
      </c>
      <c r="I166" s="43">
        <v>401.60847619690003</v>
      </c>
      <c r="J166" s="43">
        <v>0</v>
      </c>
      <c r="K166" s="35">
        <v>8761.7409802770035</v>
      </c>
      <c r="L166" s="35">
        <v>13327.844220584311</v>
      </c>
      <c r="M166" s="36">
        <v>13926.026807743609</v>
      </c>
      <c r="N166" s="35">
        <v>22887.878208039674</v>
      </c>
      <c r="O166" s="35">
        <v>9014.7911990365028</v>
      </c>
      <c r="P166" s="35">
        <v>834.11091146229978</v>
      </c>
      <c r="Q166" s="36">
        <v>0</v>
      </c>
      <c r="R166" s="35">
        <v>0</v>
      </c>
      <c r="S166" s="35">
        <v>7261.8760484733957</v>
      </c>
      <c r="T166" s="35">
        <v>946.96134229910047</v>
      </c>
      <c r="U166" s="44">
        <v>8208.8373907724963</v>
      </c>
    </row>
    <row r="167" spans="1:21" x14ac:dyDescent="0.2">
      <c r="A167" s="114">
        <v>19</v>
      </c>
      <c r="B167" s="114">
        <v>49</v>
      </c>
      <c r="C167" s="114">
        <v>26</v>
      </c>
      <c r="D167" s="114">
        <v>19</v>
      </c>
      <c r="E167" s="34" t="s">
        <v>28</v>
      </c>
      <c r="F167" s="19">
        <v>91757.990648094332</v>
      </c>
      <c r="G167" s="43">
        <v>425.66486580508729</v>
      </c>
      <c r="H167" s="43">
        <v>0</v>
      </c>
      <c r="I167" s="43">
        <v>0</v>
      </c>
      <c r="J167" s="43">
        <v>0</v>
      </c>
      <c r="K167" s="35">
        <v>3093.1416288341734</v>
      </c>
      <c r="L167" s="35">
        <v>0</v>
      </c>
      <c r="M167" s="36">
        <v>0</v>
      </c>
      <c r="N167" s="35">
        <v>0</v>
      </c>
      <c r="O167" s="35">
        <v>489.78090078586695</v>
      </c>
      <c r="P167" s="35">
        <v>0</v>
      </c>
      <c r="Q167" s="36">
        <v>0</v>
      </c>
      <c r="R167" s="35">
        <v>0</v>
      </c>
      <c r="S167" s="35">
        <v>451.62247761442319</v>
      </c>
      <c r="T167" s="35">
        <v>0</v>
      </c>
      <c r="U167" s="44">
        <v>451.62247761442319</v>
      </c>
    </row>
    <row r="168" spans="1:21" x14ac:dyDescent="0.2">
      <c r="A168" s="114">
        <v>24</v>
      </c>
      <c r="B168" s="114">
        <v>50</v>
      </c>
      <c r="C168" s="114">
        <v>27</v>
      </c>
      <c r="D168" s="114">
        <v>24</v>
      </c>
      <c r="E168" s="34" t="s">
        <v>29</v>
      </c>
      <c r="F168" s="19">
        <v>67017.893758188322</v>
      </c>
      <c r="G168" s="43">
        <v>181.83572569570001</v>
      </c>
      <c r="H168" s="43">
        <v>0</v>
      </c>
      <c r="I168" s="43">
        <v>0</v>
      </c>
      <c r="J168" s="43">
        <v>0</v>
      </c>
      <c r="K168" s="35">
        <v>15959.205120492297</v>
      </c>
      <c r="L168" s="35">
        <v>0</v>
      </c>
      <c r="M168" s="36">
        <v>0</v>
      </c>
      <c r="N168" s="35">
        <v>223.87643817379995</v>
      </c>
      <c r="O168" s="35">
        <v>381.41473558770002</v>
      </c>
      <c r="P168" s="35">
        <v>0</v>
      </c>
      <c r="Q168" s="36">
        <v>0</v>
      </c>
      <c r="R168" s="35">
        <v>0</v>
      </c>
      <c r="S168" s="35">
        <v>147.29287919439994</v>
      </c>
      <c r="T168" s="35">
        <v>10.670645191499998</v>
      </c>
      <c r="U168" s="44">
        <v>157.96352438589994</v>
      </c>
    </row>
    <row r="169" spans="1:21" x14ac:dyDescent="0.2">
      <c r="A169" s="114">
        <v>26</v>
      </c>
      <c r="B169" s="114">
        <v>51</v>
      </c>
      <c r="C169" s="114">
        <v>28</v>
      </c>
      <c r="D169" s="114">
        <v>26</v>
      </c>
      <c r="E169" s="34" t="s">
        <v>30</v>
      </c>
      <c r="F169" s="19">
        <v>76420.603739112412</v>
      </c>
      <c r="G169" s="43">
        <v>938.00116719475284</v>
      </c>
      <c r="H169" s="43">
        <v>0</v>
      </c>
      <c r="I169" s="43">
        <v>0</v>
      </c>
      <c r="J169" s="43">
        <v>0</v>
      </c>
      <c r="K169" s="35">
        <v>1041.6997765994049</v>
      </c>
      <c r="L169" s="35">
        <v>0</v>
      </c>
      <c r="M169" s="36">
        <v>0</v>
      </c>
      <c r="N169" s="35">
        <v>2583.8758167004621</v>
      </c>
      <c r="O169" s="35">
        <v>1299.8729188115678</v>
      </c>
      <c r="P169" s="35">
        <v>34.741408486011387</v>
      </c>
      <c r="Q169" s="36">
        <v>0</v>
      </c>
      <c r="R169" s="35">
        <v>0</v>
      </c>
      <c r="S169" s="35">
        <v>3801.3934973201685</v>
      </c>
      <c r="T169" s="35">
        <v>1340.8052239678432</v>
      </c>
      <c r="U169" s="44">
        <v>5142.1987212880113</v>
      </c>
    </row>
    <row r="170" spans="1:21" x14ac:dyDescent="0.2">
      <c r="A170" s="114">
        <v>43</v>
      </c>
      <c r="B170" s="114">
        <v>52</v>
      </c>
      <c r="C170" s="114">
        <v>29</v>
      </c>
      <c r="D170" s="114">
        <v>43</v>
      </c>
      <c r="E170" s="34" t="s">
        <v>31</v>
      </c>
      <c r="F170" s="19">
        <v>14899.522403347</v>
      </c>
      <c r="G170" s="43">
        <v>3851.1033152299001</v>
      </c>
      <c r="H170" s="43">
        <v>0</v>
      </c>
      <c r="I170" s="43">
        <v>0</v>
      </c>
      <c r="J170" s="43">
        <v>0</v>
      </c>
      <c r="K170" s="35">
        <v>39111.366067286428</v>
      </c>
      <c r="L170" s="35">
        <v>0</v>
      </c>
      <c r="M170" s="36">
        <v>0</v>
      </c>
      <c r="N170" s="35">
        <v>6595.9461224555007</v>
      </c>
      <c r="O170" s="35">
        <v>2761.5595450310993</v>
      </c>
      <c r="P170" s="35">
        <v>0</v>
      </c>
      <c r="Q170" s="36">
        <v>0</v>
      </c>
      <c r="R170" s="35">
        <v>0</v>
      </c>
      <c r="S170" s="35">
        <v>1664.818964068</v>
      </c>
      <c r="T170" s="35">
        <v>343.65759173329997</v>
      </c>
      <c r="U170" s="44">
        <v>2008.4765558013</v>
      </c>
    </row>
    <row r="171" spans="1:21" x14ac:dyDescent="0.2">
      <c r="A171" s="114">
        <v>13</v>
      </c>
      <c r="B171" s="114">
        <v>1</v>
      </c>
      <c r="C171" s="114">
        <v>32</v>
      </c>
      <c r="D171" s="114">
        <v>13</v>
      </c>
      <c r="E171" s="34" t="s">
        <v>32</v>
      </c>
      <c r="F171" s="19">
        <v>116624.29019756042</v>
      </c>
      <c r="G171" s="35">
        <v>9553.0196522674905</v>
      </c>
      <c r="H171" s="43">
        <v>1262.9597607925</v>
      </c>
      <c r="I171" s="43">
        <v>134.78394449020001</v>
      </c>
      <c r="J171" s="43">
        <v>12623.784906631396</v>
      </c>
      <c r="K171" s="35">
        <v>35097.982134952799</v>
      </c>
      <c r="L171" s="35">
        <v>7529.9754948188001</v>
      </c>
      <c r="M171" s="36">
        <v>4697.0047970275</v>
      </c>
      <c r="N171" s="35">
        <v>9232.1264426083035</v>
      </c>
      <c r="O171" s="35">
        <v>52761.666623196441</v>
      </c>
      <c r="P171" s="35">
        <v>13.5750904168</v>
      </c>
      <c r="Q171" s="36">
        <v>0</v>
      </c>
      <c r="R171" s="35">
        <v>0</v>
      </c>
      <c r="S171" s="35">
        <v>6128.3970383895003</v>
      </c>
      <c r="T171" s="35">
        <v>5024.8575070763009</v>
      </c>
      <c r="U171" s="44">
        <v>11153.254545465801</v>
      </c>
    </row>
    <row r="172" spans="1:21" x14ac:dyDescent="0.2">
      <c r="A172" s="114">
        <v>15</v>
      </c>
      <c r="B172" s="114">
        <v>2</v>
      </c>
      <c r="C172" s="114">
        <v>33</v>
      </c>
      <c r="D172" s="114">
        <v>15</v>
      </c>
      <c r="E172" s="34" t="s">
        <v>33</v>
      </c>
      <c r="F172" s="19">
        <v>59714.119093807705</v>
      </c>
      <c r="G172" s="35">
        <v>42145.362206202335</v>
      </c>
      <c r="H172" s="43">
        <v>5184.7867221190627</v>
      </c>
      <c r="I172" s="43">
        <v>457.25888973872532</v>
      </c>
      <c r="J172" s="43">
        <v>7.1562352890000014</v>
      </c>
      <c r="K172" s="35">
        <v>65728.134900867502</v>
      </c>
      <c r="L172" s="35">
        <v>10923.072620595301</v>
      </c>
      <c r="M172" s="36">
        <v>75966.649477930696</v>
      </c>
      <c r="N172" s="35">
        <v>20420.500267265903</v>
      </c>
      <c r="O172" s="35">
        <v>32068.895264402421</v>
      </c>
      <c r="P172" s="35">
        <v>1550.3077637987999</v>
      </c>
      <c r="Q172" s="36">
        <v>0</v>
      </c>
      <c r="R172" s="35">
        <v>3.9188460271999999</v>
      </c>
      <c r="S172" s="35">
        <v>11481.728325270113</v>
      </c>
      <c r="T172" s="35">
        <v>3243.5387722102005</v>
      </c>
      <c r="U172" s="44">
        <v>14729.185943507513</v>
      </c>
    </row>
    <row r="173" spans="1:21" x14ac:dyDescent="0.2">
      <c r="A173" s="114">
        <v>27</v>
      </c>
      <c r="B173" s="114">
        <v>3</v>
      </c>
      <c r="C173" s="114">
        <v>34</v>
      </c>
      <c r="D173" s="114">
        <v>27</v>
      </c>
      <c r="E173" s="34" t="s">
        <v>34</v>
      </c>
      <c r="F173" s="19">
        <v>17895.757283823899</v>
      </c>
      <c r="G173" s="35">
        <v>11569.117497474999</v>
      </c>
      <c r="H173" s="43">
        <v>2833.7728028053989</v>
      </c>
      <c r="I173" s="43">
        <v>948.04429459740015</v>
      </c>
      <c r="J173" s="43">
        <v>0</v>
      </c>
      <c r="K173" s="35">
        <v>49118.686856320543</v>
      </c>
      <c r="L173" s="35">
        <v>0</v>
      </c>
      <c r="M173" s="36">
        <v>0</v>
      </c>
      <c r="N173" s="35">
        <v>15071.634322885418</v>
      </c>
      <c r="O173" s="35">
        <v>8998.1833003371976</v>
      </c>
      <c r="P173" s="35">
        <v>0</v>
      </c>
      <c r="Q173" s="36">
        <v>0</v>
      </c>
      <c r="R173" s="35">
        <v>27.414390463499998</v>
      </c>
      <c r="S173" s="35">
        <v>4457.7580104820991</v>
      </c>
      <c r="T173" s="35">
        <v>1240.8179653992995</v>
      </c>
      <c r="U173" s="44">
        <v>5725.9903663448986</v>
      </c>
    </row>
    <row r="174" spans="1:21" x14ac:dyDescent="0.2">
      <c r="A174" s="114">
        <v>31</v>
      </c>
      <c r="B174" s="114">
        <v>4</v>
      </c>
      <c r="C174" s="114">
        <v>35</v>
      </c>
      <c r="D174" s="114">
        <v>31</v>
      </c>
      <c r="E174" s="34" t="s">
        <v>35</v>
      </c>
      <c r="F174" s="19">
        <v>18722.430902982505</v>
      </c>
      <c r="G174" s="35">
        <v>40028.121819819688</v>
      </c>
      <c r="H174" s="43">
        <v>1641.3933672809999</v>
      </c>
      <c r="I174" s="43">
        <v>72.007631132299991</v>
      </c>
      <c r="J174" s="43">
        <v>0</v>
      </c>
      <c r="K174" s="35">
        <v>21040.196496342811</v>
      </c>
      <c r="L174" s="35">
        <v>8009.269723532203</v>
      </c>
      <c r="M174" s="36">
        <v>37306.665803825592</v>
      </c>
      <c r="N174" s="35">
        <v>15990.433573850092</v>
      </c>
      <c r="O174" s="35">
        <v>14101.713816158503</v>
      </c>
      <c r="P174" s="35">
        <v>104.6398646416</v>
      </c>
      <c r="Q174" s="36">
        <v>0</v>
      </c>
      <c r="R174" s="35">
        <v>0</v>
      </c>
      <c r="S174" s="35">
        <v>4855.1671281359013</v>
      </c>
      <c r="T174" s="35">
        <v>105.382126398</v>
      </c>
      <c r="U174" s="44">
        <v>4960.5492545339011</v>
      </c>
    </row>
    <row r="175" spans="1:21" x14ac:dyDescent="0.2">
      <c r="A175" s="114">
        <v>32</v>
      </c>
      <c r="B175" s="114">
        <v>5</v>
      </c>
      <c r="C175" s="114">
        <v>36</v>
      </c>
      <c r="D175" s="114">
        <v>32</v>
      </c>
      <c r="E175" s="34" t="s">
        <v>36</v>
      </c>
      <c r="F175" s="19">
        <v>46846.445046928478</v>
      </c>
      <c r="G175" s="35">
        <v>35931.247229674664</v>
      </c>
      <c r="H175" s="43">
        <v>6100.1294056707011</v>
      </c>
      <c r="I175" s="43">
        <v>0</v>
      </c>
      <c r="J175" s="43">
        <v>0</v>
      </c>
      <c r="K175" s="35">
        <v>39434.205874344771</v>
      </c>
      <c r="L175" s="35">
        <v>8229.7270496395995</v>
      </c>
      <c r="M175" s="36">
        <v>28595.398211464209</v>
      </c>
      <c r="N175" s="35">
        <v>26696.957717755959</v>
      </c>
      <c r="O175" s="35">
        <v>36095.471697762798</v>
      </c>
      <c r="P175" s="35">
        <v>1836.5656871655999</v>
      </c>
      <c r="Q175" s="36">
        <v>0</v>
      </c>
      <c r="R175" s="35">
        <v>284.7716175554001</v>
      </c>
      <c r="S175" s="35">
        <v>10419.438638418698</v>
      </c>
      <c r="T175" s="35">
        <v>2586.5639026014005</v>
      </c>
      <c r="U175" s="44">
        <v>13290.774158575499</v>
      </c>
    </row>
    <row r="176" spans="1:21" x14ac:dyDescent="0.2">
      <c r="A176" s="114">
        <v>40</v>
      </c>
      <c r="B176" s="114">
        <v>6</v>
      </c>
      <c r="C176" s="114">
        <v>37</v>
      </c>
      <c r="D176" s="114">
        <v>40</v>
      </c>
      <c r="E176" s="34" t="s">
        <v>37</v>
      </c>
      <c r="F176" s="19">
        <v>44125.634377881521</v>
      </c>
      <c r="G176" s="35">
        <v>5956.5279931167015</v>
      </c>
      <c r="H176" s="43">
        <v>664.5431733109998</v>
      </c>
      <c r="I176" s="43">
        <v>64.708135412599972</v>
      </c>
      <c r="J176" s="43">
        <v>0</v>
      </c>
      <c r="K176" s="35">
        <v>30288.363035024719</v>
      </c>
      <c r="L176" s="35">
        <v>5827.3721984869007</v>
      </c>
      <c r="M176" s="36">
        <v>5503.1140084111985</v>
      </c>
      <c r="N176" s="35">
        <v>7796.4689047332959</v>
      </c>
      <c r="O176" s="35">
        <v>9048.8121088438002</v>
      </c>
      <c r="P176" s="35">
        <v>0</v>
      </c>
      <c r="Q176" s="36">
        <v>0</v>
      </c>
      <c r="R176" s="35">
        <v>0</v>
      </c>
      <c r="S176" s="35">
        <v>2763.4041225661008</v>
      </c>
      <c r="T176" s="35">
        <v>177.41252363060005</v>
      </c>
      <c r="U176" s="44">
        <v>2940.8166461967003</v>
      </c>
    </row>
    <row r="177" spans="1:21" x14ac:dyDescent="0.2">
      <c r="A177" s="114">
        <v>8</v>
      </c>
      <c r="B177" s="114">
        <v>30</v>
      </c>
      <c r="C177" s="114">
        <v>40</v>
      </c>
      <c r="D177" s="114">
        <v>8</v>
      </c>
      <c r="E177" s="34" t="s">
        <v>38</v>
      </c>
      <c r="F177" s="19">
        <v>36835.836651486519</v>
      </c>
      <c r="G177" s="35">
        <v>6680.0993884792997</v>
      </c>
      <c r="H177" s="43">
        <v>148.23930991500001</v>
      </c>
      <c r="I177" s="43">
        <v>0</v>
      </c>
      <c r="J177" s="43">
        <v>0</v>
      </c>
      <c r="K177" s="35">
        <v>90442.704347680919</v>
      </c>
      <c r="L177" s="35">
        <v>1161.5552027855997</v>
      </c>
      <c r="M177" s="36">
        <v>0</v>
      </c>
      <c r="N177" s="35">
        <v>82271.850956498572</v>
      </c>
      <c r="O177" s="35">
        <v>4348.8129681357004</v>
      </c>
      <c r="P177" s="35">
        <v>6.475864297500002</v>
      </c>
      <c r="Q177" s="36">
        <v>0</v>
      </c>
      <c r="R177" s="35">
        <v>0</v>
      </c>
      <c r="S177" s="35">
        <v>3784.9066698030997</v>
      </c>
      <c r="T177" s="35">
        <v>292.81652423929995</v>
      </c>
      <c r="U177" s="44">
        <v>4077.7231940423999</v>
      </c>
    </row>
    <row r="178" spans="1:21" x14ac:dyDescent="0.2">
      <c r="A178" s="114">
        <v>9</v>
      </c>
      <c r="B178" s="114">
        <v>31</v>
      </c>
      <c r="C178" s="114">
        <v>41</v>
      </c>
      <c r="D178" s="114">
        <v>9</v>
      </c>
      <c r="E178" s="34" t="s">
        <v>39</v>
      </c>
      <c r="F178" s="19">
        <v>13435.358392047201</v>
      </c>
      <c r="G178" s="35">
        <v>11096.803703070273</v>
      </c>
      <c r="H178" s="43">
        <v>458.11402344479757</v>
      </c>
      <c r="I178" s="43">
        <v>49.800744345934042</v>
      </c>
      <c r="J178" s="43">
        <v>0</v>
      </c>
      <c r="K178" s="35">
        <v>36992.871755634049</v>
      </c>
      <c r="L178" s="35">
        <v>20136.34961079606</v>
      </c>
      <c r="M178" s="36">
        <v>4967.8870238683594</v>
      </c>
      <c r="N178" s="35">
        <v>4991.7884841023715</v>
      </c>
      <c r="O178" s="35">
        <v>34729.877648067231</v>
      </c>
      <c r="P178" s="35">
        <v>369.26476184732132</v>
      </c>
      <c r="Q178" s="36">
        <v>0</v>
      </c>
      <c r="R178" s="35">
        <v>285.32715826576884</v>
      </c>
      <c r="S178" s="35">
        <v>4180.6298748486533</v>
      </c>
      <c r="T178" s="35">
        <v>317.37992269231671</v>
      </c>
      <c r="U178" s="44">
        <v>4783.3369558067388</v>
      </c>
    </row>
    <row r="179" spans="1:21" x14ac:dyDescent="0.2">
      <c r="A179" s="114">
        <v>28</v>
      </c>
      <c r="B179" s="114">
        <v>32</v>
      </c>
      <c r="C179" s="114">
        <v>42</v>
      </c>
      <c r="D179" s="114">
        <v>28</v>
      </c>
      <c r="E179" s="34" t="s">
        <v>40</v>
      </c>
      <c r="F179" s="19">
        <v>23806.825539437403</v>
      </c>
      <c r="G179" s="35">
        <v>34611.327891743596</v>
      </c>
      <c r="H179" s="43">
        <v>20935.6990090746</v>
      </c>
      <c r="I179" s="43">
        <v>455.55798273470015</v>
      </c>
      <c r="J179" s="43">
        <v>0</v>
      </c>
      <c r="K179" s="35">
        <v>37209.311239659073</v>
      </c>
      <c r="L179" s="35">
        <v>952.2656073600001</v>
      </c>
      <c r="M179" s="36">
        <v>22748.502856989187</v>
      </c>
      <c r="N179" s="35">
        <v>5303.7078962189016</v>
      </c>
      <c r="O179" s="35">
        <v>51530.943440184266</v>
      </c>
      <c r="P179" s="35">
        <v>2948.6229040245998</v>
      </c>
      <c r="Q179" s="36">
        <v>0</v>
      </c>
      <c r="R179" s="35">
        <v>4.6401262512000034</v>
      </c>
      <c r="S179" s="35">
        <v>1747.3129645582001</v>
      </c>
      <c r="T179" s="35">
        <v>193.22989001899998</v>
      </c>
      <c r="U179" s="44">
        <v>1945.1829808283999</v>
      </c>
    </row>
    <row r="180" spans="1:21" x14ac:dyDescent="0.2">
      <c r="A180" s="114">
        <v>34</v>
      </c>
      <c r="B180" s="114">
        <v>33</v>
      </c>
      <c r="C180" s="114">
        <v>43</v>
      </c>
      <c r="D180" s="114">
        <v>34</v>
      </c>
      <c r="E180" s="34" t="s">
        <v>41</v>
      </c>
      <c r="F180" s="19">
        <v>3489.6081947156003</v>
      </c>
      <c r="G180" s="35">
        <v>2820.0812052845995</v>
      </c>
      <c r="H180" s="43">
        <v>5.3931377950000003</v>
      </c>
      <c r="I180" s="43">
        <v>0</v>
      </c>
      <c r="J180" s="43">
        <v>0</v>
      </c>
      <c r="K180" s="35">
        <v>19346.352228069907</v>
      </c>
      <c r="L180" s="35">
        <v>98.267446484000004</v>
      </c>
      <c r="M180" s="36">
        <v>0</v>
      </c>
      <c r="N180" s="35">
        <v>1749.3479068157001</v>
      </c>
      <c r="O180" s="35">
        <v>10421.583217754998</v>
      </c>
      <c r="P180" s="35">
        <v>7.1555557008000008</v>
      </c>
      <c r="Q180" s="36">
        <v>0</v>
      </c>
      <c r="R180" s="35">
        <v>0</v>
      </c>
      <c r="S180" s="35">
        <v>506.91640041530007</v>
      </c>
      <c r="T180" s="35">
        <v>120.69984209799998</v>
      </c>
      <c r="U180" s="44">
        <v>627.61624251329999</v>
      </c>
    </row>
    <row r="181" spans="1:21" x14ac:dyDescent="0.2">
      <c r="A181" s="114">
        <v>35</v>
      </c>
      <c r="B181" s="114">
        <v>34</v>
      </c>
      <c r="C181" s="114">
        <v>44</v>
      </c>
      <c r="D181" s="114">
        <v>35</v>
      </c>
      <c r="E181" s="34" t="s">
        <v>42</v>
      </c>
      <c r="F181" s="19">
        <v>1969.8075741401349</v>
      </c>
      <c r="G181" s="35">
        <v>9661.2102892817602</v>
      </c>
      <c r="H181" s="43">
        <v>2798.1275735619001</v>
      </c>
      <c r="I181" s="43">
        <v>210.23501641435169</v>
      </c>
      <c r="J181" s="43">
        <v>0</v>
      </c>
      <c r="K181" s="35">
        <v>5698.7049986907059</v>
      </c>
      <c r="L181" s="35">
        <v>2589.9397339103984</v>
      </c>
      <c r="M181" s="36">
        <v>5433.8087358918683</v>
      </c>
      <c r="N181" s="35">
        <v>1089.8278975141775</v>
      </c>
      <c r="O181" s="35">
        <v>11426.795528306653</v>
      </c>
      <c r="P181" s="35">
        <v>10098.367666092432</v>
      </c>
      <c r="Q181" s="36">
        <v>0</v>
      </c>
      <c r="R181" s="35">
        <v>58.277712395845413</v>
      </c>
      <c r="S181" s="35">
        <v>647.14838932033524</v>
      </c>
      <c r="T181" s="35">
        <v>235.35844147183457</v>
      </c>
      <c r="U181" s="44">
        <v>940.78454318801516</v>
      </c>
    </row>
    <row r="182" spans="1:21" x14ac:dyDescent="0.2">
      <c r="A182" s="114">
        <v>4</v>
      </c>
      <c r="B182" s="114">
        <v>13</v>
      </c>
      <c r="C182" s="114">
        <v>47</v>
      </c>
      <c r="D182" s="114">
        <v>4</v>
      </c>
      <c r="E182" s="34" t="s">
        <v>43</v>
      </c>
      <c r="F182" s="19">
        <v>20667.70825378329</v>
      </c>
      <c r="G182" s="35">
        <v>46740.713878043854</v>
      </c>
      <c r="H182" s="50">
        <v>4909.9420520853946</v>
      </c>
      <c r="I182" s="35">
        <v>1548.544585868691</v>
      </c>
      <c r="J182" s="50">
        <v>0</v>
      </c>
      <c r="K182" s="35">
        <v>5516.5462814000493</v>
      </c>
      <c r="L182" s="35">
        <v>24538.564140299535</v>
      </c>
      <c r="M182" s="36">
        <v>22453.17875884119</v>
      </c>
      <c r="N182" s="35">
        <v>36308.883451961403</v>
      </c>
      <c r="O182" s="35">
        <v>21091.223316648819</v>
      </c>
      <c r="P182" s="35">
        <v>4339.6535581154931</v>
      </c>
      <c r="Q182" s="36">
        <v>0</v>
      </c>
      <c r="R182" s="35">
        <v>748.24624897781268</v>
      </c>
      <c r="S182" s="35">
        <v>7377.0655079978887</v>
      </c>
      <c r="T182" s="35">
        <v>1663.7816439687649</v>
      </c>
      <c r="U182" s="44">
        <v>9789.0934009444682</v>
      </c>
    </row>
    <row r="183" spans="1:21" x14ac:dyDescent="0.2">
      <c r="A183" s="114">
        <v>14</v>
      </c>
      <c r="B183" s="114">
        <v>14</v>
      </c>
      <c r="C183" s="114">
        <v>48</v>
      </c>
      <c r="D183" s="114">
        <v>14</v>
      </c>
      <c r="E183" s="34" t="s">
        <v>44</v>
      </c>
      <c r="F183" s="19">
        <v>3764.2628160430831</v>
      </c>
      <c r="G183" s="35">
        <v>6145.2491402171363</v>
      </c>
      <c r="H183" s="50">
        <v>1594.6534558152985</v>
      </c>
      <c r="I183" s="35">
        <v>25.85457868858855</v>
      </c>
      <c r="J183" s="50">
        <v>0</v>
      </c>
      <c r="K183" s="35">
        <v>28597.941877031866</v>
      </c>
      <c r="L183" s="35">
        <v>30680.24643667027</v>
      </c>
      <c r="M183" s="36">
        <v>2456.3391000130141</v>
      </c>
      <c r="N183" s="35">
        <v>14475.686807973978</v>
      </c>
      <c r="O183" s="35">
        <v>3083.6202888590055</v>
      </c>
      <c r="P183" s="35">
        <v>152.88839979066952</v>
      </c>
      <c r="Q183" s="36">
        <v>0</v>
      </c>
      <c r="R183" s="35">
        <v>898.54357701285926</v>
      </c>
      <c r="S183" s="35">
        <v>11835.612351157419</v>
      </c>
      <c r="T183" s="35">
        <v>592.92213988160529</v>
      </c>
      <c r="U183" s="44">
        <v>13327.078068051882</v>
      </c>
    </row>
    <row r="184" spans="1:21" x14ac:dyDescent="0.2">
      <c r="A184" s="114">
        <v>36</v>
      </c>
      <c r="B184" s="114">
        <v>15</v>
      </c>
      <c r="C184" s="114">
        <v>49</v>
      </c>
      <c r="D184" s="114">
        <v>36</v>
      </c>
      <c r="E184" s="34" t="s">
        <v>45</v>
      </c>
      <c r="F184" s="19">
        <v>4611.1358907369986</v>
      </c>
      <c r="G184" s="35">
        <v>39505.599593010906</v>
      </c>
      <c r="H184" s="50">
        <v>6089.2927453986713</v>
      </c>
      <c r="I184" s="35">
        <v>36.16921330491963</v>
      </c>
      <c r="J184" s="50">
        <v>0</v>
      </c>
      <c r="K184" s="35">
        <v>10159.517823165497</v>
      </c>
      <c r="L184" s="35">
        <v>6935.4195623645028</v>
      </c>
      <c r="M184" s="36">
        <v>17258.163505765206</v>
      </c>
      <c r="N184" s="35">
        <v>23780.616498973504</v>
      </c>
      <c r="O184" s="35">
        <v>25955.669343568308</v>
      </c>
      <c r="P184" s="35">
        <v>14499.160843323105</v>
      </c>
      <c r="Q184" s="36">
        <v>0</v>
      </c>
      <c r="R184" s="35">
        <v>0</v>
      </c>
      <c r="S184" s="35">
        <v>1704.7243133802001</v>
      </c>
      <c r="T184" s="35">
        <v>980.01540077729976</v>
      </c>
      <c r="U184" s="44">
        <v>2684.7397141574997</v>
      </c>
    </row>
    <row r="185" spans="1:21" x14ac:dyDescent="0.2">
      <c r="A185" s="114">
        <v>20</v>
      </c>
      <c r="B185" s="114">
        <v>40</v>
      </c>
      <c r="C185" s="114">
        <v>52</v>
      </c>
      <c r="D185" s="114">
        <v>20</v>
      </c>
      <c r="E185" s="34" t="s">
        <v>46</v>
      </c>
      <c r="F185" s="19">
        <v>16897.889037661309</v>
      </c>
      <c r="G185" s="35">
        <v>5900.9220350667993</v>
      </c>
      <c r="H185" s="43">
        <v>247.47172036679999</v>
      </c>
      <c r="I185" s="43">
        <v>0</v>
      </c>
      <c r="J185" s="43">
        <v>0</v>
      </c>
      <c r="K185" s="35">
        <v>63241.034708168547</v>
      </c>
      <c r="L185" s="35">
        <v>2862.3703029147982</v>
      </c>
      <c r="M185" s="36">
        <v>0</v>
      </c>
      <c r="N185" s="35">
        <v>13355.498514398188</v>
      </c>
      <c r="O185" s="35">
        <v>7159.2602108367009</v>
      </c>
      <c r="P185" s="35">
        <v>0</v>
      </c>
      <c r="Q185" s="36">
        <v>0</v>
      </c>
      <c r="R185" s="35">
        <v>8.2089970599999997</v>
      </c>
      <c r="S185" s="35">
        <v>7240.6136367953995</v>
      </c>
      <c r="T185" s="35">
        <v>1216.2602624918995</v>
      </c>
      <c r="U185" s="44">
        <v>8465.0828963472995</v>
      </c>
    </row>
    <row r="186" spans="1:21" x14ac:dyDescent="0.2">
      <c r="A186" s="114">
        <v>29</v>
      </c>
      <c r="B186" s="114">
        <v>41</v>
      </c>
      <c r="C186" s="114">
        <v>53</v>
      </c>
      <c r="D186" s="114">
        <v>29</v>
      </c>
      <c r="E186" s="34" t="s">
        <v>47</v>
      </c>
      <c r="F186" s="19">
        <v>25041.495621100603</v>
      </c>
      <c r="G186" s="35">
        <v>8787.7020610080981</v>
      </c>
      <c r="H186" s="43">
        <v>968.71606837563263</v>
      </c>
      <c r="I186" s="43">
        <v>0</v>
      </c>
      <c r="J186" s="43">
        <v>45.939429307699989</v>
      </c>
      <c r="K186" s="35">
        <v>66282.914074020111</v>
      </c>
      <c r="L186" s="35">
        <v>2783.7337408126004</v>
      </c>
      <c r="M186" s="36">
        <v>0</v>
      </c>
      <c r="N186" s="35">
        <v>16721.436791938882</v>
      </c>
      <c r="O186" s="35">
        <v>2316.3287375794998</v>
      </c>
      <c r="P186" s="35">
        <v>0</v>
      </c>
      <c r="Q186" s="36">
        <v>0</v>
      </c>
      <c r="R186" s="35">
        <v>1911.8698723622006</v>
      </c>
      <c r="S186" s="35">
        <v>6232.1470306302017</v>
      </c>
      <c r="T186" s="35">
        <v>752.1564131074</v>
      </c>
      <c r="U186" s="44">
        <v>8896.173316099801</v>
      </c>
    </row>
    <row r="187" spans="1:21" x14ac:dyDescent="0.2">
      <c r="A187" s="114">
        <v>39</v>
      </c>
      <c r="B187" s="114">
        <v>42</v>
      </c>
      <c r="C187" s="114">
        <v>54</v>
      </c>
      <c r="D187" s="114">
        <v>39</v>
      </c>
      <c r="E187" s="34" t="s">
        <v>48</v>
      </c>
      <c r="F187" s="19">
        <v>19549.632960148036</v>
      </c>
      <c r="G187" s="35">
        <v>2426.7225027179334</v>
      </c>
      <c r="H187" s="43">
        <v>268.21258323546448</v>
      </c>
      <c r="I187" s="43">
        <v>0</v>
      </c>
      <c r="J187" s="43">
        <v>178.68459903677532</v>
      </c>
      <c r="K187" s="35">
        <v>12572.306477789369</v>
      </c>
      <c r="L187" s="35">
        <v>0</v>
      </c>
      <c r="M187" s="36">
        <v>0</v>
      </c>
      <c r="N187" s="35">
        <v>5422.7646027890787</v>
      </c>
      <c r="O187" s="35">
        <v>188.73599316328028</v>
      </c>
      <c r="P187" s="35">
        <v>0</v>
      </c>
      <c r="Q187" s="36">
        <v>0</v>
      </c>
      <c r="R187" s="35">
        <v>0</v>
      </c>
      <c r="S187" s="35">
        <v>2632.4326664319133</v>
      </c>
      <c r="T187" s="35">
        <v>1566.6707031232177</v>
      </c>
      <c r="U187" s="44">
        <v>4199.1033695551305</v>
      </c>
    </row>
    <row r="188" spans="1:21" x14ac:dyDescent="0.2">
      <c r="A188" s="114">
        <v>45</v>
      </c>
      <c r="B188" s="114">
        <v>43</v>
      </c>
      <c r="C188" s="114">
        <v>55</v>
      </c>
      <c r="D188" s="114">
        <v>45</v>
      </c>
      <c r="E188" s="34" t="s">
        <v>49</v>
      </c>
      <c r="F188" s="19">
        <v>5328.4314206144436</v>
      </c>
      <c r="G188" s="35">
        <v>9865.0186841218729</v>
      </c>
      <c r="H188" s="43">
        <v>84.95021631753194</v>
      </c>
      <c r="I188" s="43">
        <v>15.76370863505181</v>
      </c>
      <c r="J188" s="43">
        <v>0</v>
      </c>
      <c r="K188" s="35">
        <v>26487.879488227765</v>
      </c>
      <c r="L188" s="35">
        <v>21.282962072352809</v>
      </c>
      <c r="M188" s="36">
        <v>0</v>
      </c>
      <c r="N188" s="35">
        <v>10530.131781781494</v>
      </c>
      <c r="O188" s="35">
        <v>2315.5315333596391</v>
      </c>
      <c r="P188" s="35">
        <v>0</v>
      </c>
      <c r="Q188" s="36">
        <v>0</v>
      </c>
      <c r="R188" s="35">
        <v>0</v>
      </c>
      <c r="S188" s="35">
        <v>4872.856774314856</v>
      </c>
      <c r="T188" s="35">
        <v>1166.1200298970009</v>
      </c>
      <c r="U188" s="44">
        <v>6038.9768042118576</v>
      </c>
    </row>
    <row r="189" spans="1:21" x14ac:dyDescent="0.2">
      <c r="A189" s="114">
        <v>3</v>
      </c>
      <c r="B189" s="114">
        <v>54</v>
      </c>
      <c r="C189" s="114">
        <v>58</v>
      </c>
      <c r="D189" s="114">
        <v>3</v>
      </c>
      <c r="E189" s="34" t="s">
        <v>50</v>
      </c>
      <c r="F189" s="19">
        <v>5398.6129020255994</v>
      </c>
      <c r="G189" s="35">
        <v>17224.732648042205</v>
      </c>
      <c r="H189" s="43">
        <v>278.14560274249999</v>
      </c>
      <c r="I189" s="43">
        <v>91.701519279400017</v>
      </c>
      <c r="J189" s="43">
        <v>0</v>
      </c>
      <c r="K189" s="35">
        <v>7073.9706726082004</v>
      </c>
      <c r="L189" s="35">
        <v>6428.2630705831971</v>
      </c>
      <c r="M189" s="36">
        <v>4428.6407478495994</v>
      </c>
      <c r="N189" s="35">
        <v>5796.0124456694966</v>
      </c>
      <c r="O189" s="35">
        <v>770.14205593109978</v>
      </c>
      <c r="P189" s="35">
        <v>402.04868508729993</v>
      </c>
      <c r="Q189" s="36">
        <v>141.22752857740005</v>
      </c>
      <c r="R189" s="35">
        <v>0.82272991360000003</v>
      </c>
      <c r="S189" s="35">
        <v>3724.3547280438997</v>
      </c>
      <c r="T189" s="35">
        <v>961.06438776150026</v>
      </c>
      <c r="U189" s="44">
        <v>4827.4693742964</v>
      </c>
    </row>
    <row r="190" spans="1:21" x14ac:dyDescent="0.2">
      <c r="A190" s="114">
        <v>21</v>
      </c>
      <c r="B190" s="114">
        <v>55</v>
      </c>
      <c r="C190" s="114">
        <v>59</v>
      </c>
      <c r="D190" s="114">
        <v>21</v>
      </c>
      <c r="E190" s="34" t="s">
        <v>51</v>
      </c>
      <c r="F190" s="19">
        <v>3822.9641265761938</v>
      </c>
      <c r="G190" s="35">
        <v>50933.655853578159</v>
      </c>
      <c r="H190" s="43">
        <v>1452.2182182928113</v>
      </c>
      <c r="I190" s="43">
        <v>281.8862158854318</v>
      </c>
      <c r="J190" s="43">
        <v>0</v>
      </c>
      <c r="K190" s="35">
        <v>17440.917577215667</v>
      </c>
      <c r="L190" s="35">
        <v>11094.949922744059</v>
      </c>
      <c r="M190" s="36">
        <v>4509.8843256578311</v>
      </c>
      <c r="N190" s="35">
        <v>5410.7985172576473</v>
      </c>
      <c r="O190" s="35">
        <v>8464.6355826981617</v>
      </c>
      <c r="P190" s="35">
        <v>303.96623665657387</v>
      </c>
      <c r="Q190" s="36">
        <v>719.58805046194766</v>
      </c>
      <c r="R190" s="35">
        <v>88.781980416146752</v>
      </c>
      <c r="S190" s="35">
        <v>7508.5049767116652</v>
      </c>
      <c r="T190" s="35">
        <v>2012.7796131763835</v>
      </c>
      <c r="U190" s="44">
        <v>10329.654620766143</v>
      </c>
    </row>
    <row r="191" spans="1:21" x14ac:dyDescent="0.2">
      <c r="A191" s="114">
        <v>33</v>
      </c>
      <c r="B191" s="114">
        <v>56</v>
      </c>
      <c r="C191" s="114">
        <v>60</v>
      </c>
      <c r="D191" s="114">
        <v>33</v>
      </c>
      <c r="E191" s="34" t="s">
        <v>52</v>
      </c>
      <c r="F191" s="19">
        <v>12587.062244661711</v>
      </c>
      <c r="G191" s="35">
        <v>32108.930102029241</v>
      </c>
      <c r="H191" s="43">
        <v>1125.5509169268016</v>
      </c>
      <c r="I191" s="43">
        <v>207.85545951133363</v>
      </c>
      <c r="J191" s="43">
        <v>0</v>
      </c>
      <c r="K191" s="35">
        <v>17607.720552832576</v>
      </c>
      <c r="L191" s="35">
        <v>22480.204053804497</v>
      </c>
      <c r="M191" s="36">
        <v>38143.54208375248</v>
      </c>
      <c r="N191" s="35">
        <v>12629.486030302163</v>
      </c>
      <c r="O191" s="35">
        <v>4816.9258712063074</v>
      </c>
      <c r="P191" s="35">
        <v>874.60166079683154</v>
      </c>
      <c r="Q191" s="36">
        <v>59.335489974056898</v>
      </c>
      <c r="R191" s="35">
        <v>27.611316355693944</v>
      </c>
      <c r="S191" s="35">
        <v>3467.9497442040988</v>
      </c>
      <c r="T191" s="35">
        <v>331.37609764641059</v>
      </c>
      <c r="U191" s="44">
        <v>3886.2726481802601</v>
      </c>
    </row>
    <row r="192" spans="1:21" x14ac:dyDescent="0.2">
      <c r="A192" s="114">
        <v>41</v>
      </c>
      <c r="B192" s="114">
        <v>57</v>
      </c>
      <c r="C192" s="114">
        <v>61</v>
      </c>
      <c r="D192" s="114">
        <v>41</v>
      </c>
      <c r="E192" s="34" t="s">
        <v>53</v>
      </c>
      <c r="F192" s="19">
        <v>6163.8426903081308</v>
      </c>
      <c r="G192" s="35">
        <v>16503.650186747636</v>
      </c>
      <c r="H192" s="43">
        <v>673.7919333460402</v>
      </c>
      <c r="I192" s="43">
        <v>0</v>
      </c>
      <c r="J192" s="43">
        <v>0</v>
      </c>
      <c r="K192" s="35">
        <v>9855.1206741045171</v>
      </c>
      <c r="L192" s="35">
        <v>3184.7088295229078</v>
      </c>
      <c r="M192" s="36">
        <v>0</v>
      </c>
      <c r="N192" s="35">
        <v>2509.8250703524564</v>
      </c>
      <c r="O192" s="35">
        <v>0</v>
      </c>
      <c r="P192" s="35">
        <v>79.190050122474076</v>
      </c>
      <c r="Q192" s="36">
        <v>4488.0604230732006</v>
      </c>
      <c r="R192" s="35">
        <v>235.48651806014891</v>
      </c>
      <c r="S192" s="35">
        <v>1769.0620990190096</v>
      </c>
      <c r="T192" s="35">
        <v>695.07240625698421</v>
      </c>
      <c r="U192" s="44">
        <v>7187.6814464093432</v>
      </c>
    </row>
    <row r="193" spans="1:21" x14ac:dyDescent="0.2">
      <c r="A193" s="114">
        <v>10</v>
      </c>
      <c r="B193" s="114">
        <v>36</v>
      </c>
      <c r="C193" s="114">
        <v>64</v>
      </c>
      <c r="D193" s="114">
        <v>10</v>
      </c>
      <c r="E193" s="34" t="s">
        <v>54</v>
      </c>
      <c r="F193" s="19">
        <v>27736.596892685899</v>
      </c>
      <c r="G193" s="35">
        <v>111877.10435634492</v>
      </c>
      <c r="H193" s="43">
        <v>10763.702546945698</v>
      </c>
      <c r="I193" s="43">
        <v>2788.4060757509997</v>
      </c>
      <c r="J193" s="43">
        <v>35.420580707499994</v>
      </c>
      <c r="K193" s="35">
        <v>26397.564503569698</v>
      </c>
      <c r="L193" s="35">
        <v>18275.765623343599</v>
      </c>
      <c r="M193" s="36">
        <v>74434.094721027577</v>
      </c>
      <c r="N193" s="35">
        <v>31493.174246190283</v>
      </c>
      <c r="O193" s="35">
        <v>29005.627165586193</v>
      </c>
      <c r="P193" s="35">
        <v>3927.1080410463996</v>
      </c>
      <c r="Q193" s="36">
        <v>33.416276742499996</v>
      </c>
      <c r="R193" s="35">
        <v>259.99426143950001</v>
      </c>
      <c r="S193" s="35">
        <v>21485.717544858893</v>
      </c>
      <c r="T193" s="35">
        <v>2252.5640162179006</v>
      </c>
      <c r="U193" s="44">
        <v>24031.692099258795</v>
      </c>
    </row>
    <row r="194" spans="1:21" x14ac:dyDescent="0.2">
      <c r="A194" s="114">
        <v>12</v>
      </c>
      <c r="B194" s="114">
        <v>37</v>
      </c>
      <c r="C194" s="114">
        <v>65</v>
      </c>
      <c r="D194" s="114">
        <v>12</v>
      </c>
      <c r="E194" s="34" t="s">
        <v>55</v>
      </c>
      <c r="F194" s="19">
        <v>11506.521864135097</v>
      </c>
      <c r="G194" s="35">
        <v>97083.691037238619</v>
      </c>
      <c r="H194" s="43">
        <v>3781.777888406556</v>
      </c>
      <c r="I194" s="43">
        <v>8455.1810487030798</v>
      </c>
      <c r="J194" s="43">
        <v>463.13738896920006</v>
      </c>
      <c r="K194" s="35">
        <v>19581.327278588011</v>
      </c>
      <c r="L194" s="35">
        <v>4053.0388243871002</v>
      </c>
      <c r="M194" s="254">
        <v>51338.926002020729</v>
      </c>
      <c r="N194" s="35">
        <v>19182.480178257614</v>
      </c>
      <c r="O194" s="35">
        <v>9016.7300231062018</v>
      </c>
      <c r="P194" s="35">
        <v>7779.0712308654056</v>
      </c>
      <c r="Q194" s="36">
        <v>969.28138125160012</v>
      </c>
      <c r="R194" s="35">
        <v>6004.2559775961008</v>
      </c>
      <c r="S194" s="35">
        <v>8132.378855182199</v>
      </c>
      <c r="T194" s="35">
        <v>5276.3065879975002</v>
      </c>
      <c r="U194" s="44">
        <v>20382.222802027398</v>
      </c>
    </row>
    <row r="195" spans="1:21" x14ac:dyDescent="0.2">
      <c r="A195" s="114">
        <v>42</v>
      </c>
      <c r="B195" s="114">
        <v>38</v>
      </c>
      <c r="C195" s="114">
        <v>66</v>
      </c>
      <c r="D195" s="114">
        <v>42</v>
      </c>
      <c r="E195" s="34" t="s">
        <v>56</v>
      </c>
      <c r="F195" s="19">
        <v>2228.3939418737</v>
      </c>
      <c r="G195" s="35">
        <v>87416.412382845636</v>
      </c>
      <c r="H195" s="43">
        <v>2447.6035306203007</v>
      </c>
      <c r="I195" s="43">
        <v>962.78651961669993</v>
      </c>
      <c r="J195" s="43">
        <v>0</v>
      </c>
      <c r="K195" s="35">
        <v>16344.831260214702</v>
      </c>
      <c r="L195" s="35">
        <v>11104.827147080901</v>
      </c>
      <c r="M195" s="36">
        <v>80818.424079812583</v>
      </c>
      <c r="N195" s="35">
        <v>15216.713651228998</v>
      </c>
      <c r="O195" s="35">
        <v>10696.645102685206</v>
      </c>
      <c r="P195" s="35">
        <v>10684.324217646013</v>
      </c>
      <c r="Q195" s="36">
        <v>0</v>
      </c>
      <c r="R195" s="35">
        <v>12.461573184999999</v>
      </c>
      <c r="S195" s="35">
        <v>11911.175899961199</v>
      </c>
      <c r="T195" s="35">
        <v>1105.8379140451</v>
      </c>
      <c r="U195" s="44">
        <v>13029.4753871913</v>
      </c>
    </row>
    <row r="196" spans="1:21" x14ac:dyDescent="0.2">
      <c r="A196" s="114">
        <v>6</v>
      </c>
      <c r="B196" s="114">
        <v>8</v>
      </c>
      <c r="C196" s="114">
        <v>69</v>
      </c>
      <c r="D196" s="114">
        <v>6</v>
      </c>
      <c r="E196" s="34" t="s">
        <v>57</v>
      </c>
      <c r="F196" s="19">
        <v>2180.1691996765676</v>
      </c>
      <c r="G196" s="35">
        <v>71856.014543608457</v>
      </c>
      <c r="H196" s="43">
        <v>14920.939896861713</v>
      </c>
      <c r="I196" s="43">
        <v>433.37144106150947</v>
      </c>
      <c r="J196" s="43">
        <v>0</v>
      </c>
      <c r="K196" s="35">
        <v>11285.567820437351</v>
      </c>
      <c r="L196" s="35">
        <v>6708.2181608169949</v>
      </c>
      <c r="M196" s="36">
        <v>17133.337585534486</v>
      </c>
      <c r="N196" s="35">
        <v>25684.488010648718</v>
      </c>
      <c r="O196" s="35">
        <v>47761.330918083513</v>
      </c>
      <c r="P196" s="35">
        <v>4009.6698292132814</v>
      </c>
      <c r="Q196" s="36">
        <v>108.9485652740604</v>
      </c>
      <c r="R196" s="35">
        <v>125.20492641230543</v>
      </c>
      <c r="S196" s="35">
        <v>11830.827285911342</v>
      </c>
      <c r="T196" s="35">
        <v>2240.3576458192647</v>
      </c>
      <c r="U196" s="44">
        <v>14305.338423416973</v>
      </c>
    </row>
    <row r="197" spans="1:21" ht="12" thickBot="1" x14ac:dyDescent="0.25">
      <c r="A197" s="114">
        <v>38</v>
      </c>
      <c r="B197" s="114">
        <v>9</v>
      </c>
      <c r="C197" s="114">
        <v>70</v>
      </c>
      <c r="D197" s="114">
        <v>38</v>
      </c>
      <c r="E197" s="34" t="s">
        <v>58</v>
      </c>
      <c r="F197" s="19">
        <v>5269.0199057485997</v>
      </c>
      <c r="G197" s="35">
        <v>33422.881136701842</v>
      </c>
      <c r="H197" s="43">
        <v>2145.2370856372986</v>
      </c>
      <c r="I197" s="43">
        <v>417.88458955309989</v>
      </c>
      <c r="J197" s="43">
        <v>0</v>
      </c>
      <c r="K197" s="35">
        <v>611.86191949620002</v>
      </c>
      <c r="L197" s="35">
        <v>208.55702493959993</v>
      </c>
      <c r="M197" s="36">
        <v>12321.521182517603</v>
      </c>
      <c r="N197" s="35">
        <v>7947.0628490148956</v>
      </c>
      <c r="O197" s="35">
        <v>20139.888577610098</v>
      </c>
      <c r="P197" s="35">
        <v>0</v>
      </c>
      <c r="Q197" s="36">
        <v>253.53183768319997</v>
      </c>
      <c r="R197" s="35">
        <v>235.04912374830002</v>
      </c>
      <c r="S197" s="35">
        <v>3440.5964883421998</v>
      </c>
      <c r="T197" s="35">
        <v>997.15985875499962</v>
      </c>
      <c r="U197" s="44">
        <v>4926.3373085286994</v>
      </c>
    </row>
    <row r="198" spans="1:21" ht="12.6" thickBot="1" x14ac:dyDescent="0.3">
      <c r="A198" s="153">
        <v>59</v>
      </c>
      <c r="B198" s="153">
        <v>59</v>
      </c>
      <c r="C198" s="114">
        <v>72</v>
      </c>
      <c r="D198" s="153">
        <v>59</v>
      </c>
      <c r="E198" s="53" t="s">
        <v>93</v>
      </c>
      <c r="F198" s="54">
        <v>1065734.7431993862</v>
      </c>
      <c r="G198" s="55">
        <v>1082429.0211061845</v>
      </c>
      <c r="H198" s="56">
        <v>113223.38967801155</v>
      </c>
      <c r="I198" s="56">
        <v>19526.028269187285</v>
      </c>
      <c r="J198" s="56">
        <v>13354.12313994157</v>
      </c>
      <c r="K198" s="55">
        <v>1376027.0290605517</v>
      </c>
      <c r="L198" s="55">
        <v>358587.04622404993</v>
      </c>
      <c r="M198" s="54">
        <v>566635.10877705831</v>
      </c>
      <c r="N198" s="55">
        <v>670797.95660138375</v>
      </c>
      <c r="O198" s="55">
        <v>644889.56876231544</v>
      </c>
      <c r="P198" s="55">
        <v>83371.057431003297</v>
      </c>
      <c r="Q198" s="54">
        <v>7334.9682481024647</v>
      </c>
      <c r="R198" s="55">
        <v>12773.383941608619</v>
      </c>
      <c r="S198" s="55">
        <v>297755.52823609114</v>
      </c>
      <c r="T198" s="55">
        <v>61908.521456206945</v>
      </c>
      <c r="U198" s="57">
        <v>379772.40188200923</v>
      </c>
    </row>
    <row r="199" spans="1:21" x14ac:dyDescent="0.2">
      <c r="E199" s="58" t="s">
        <v>125</v>
      </c>
      <c r="Q199" s="60"/>
      <c r="R199" s="18"/>
    </row>
    <row r="200" spans="1:21" x14ac:dyDescent="0.2">
      <c r="M200" s="39"/>
      <c r="N200" s="39"/>
      <c r="O200" s="39"/>
      <c r="P200" s="39"/>
      <c r="R200" s="18"/>
    </row>
    <row r="201" spans="1:21" x14ac:dyDescent="0.2">
      <c r="M201" s="39"/>
      <c r="N201" s="39"/>
      <c r="O201" s="39"/>
      <c r="P201" s="39"/>
      <c r="R201" s="18"/>
    </row>
    <row r="202" spans="1:21" x14ac:dyDescent="0.2">
      <c r="M202" s="39"/>
      <c r="N202" s="39"/>
      <c r="O202" s="39"/>
      <c r="P202" s="39"/>
      <c r="R202" s="18"/>
    </row>
    <row r="203" spans="1:21" x14ac:dyDescent="0.2">
      <c r="M203" s="39"/>
      <c r="N203" s="39"/>
      <c r="O203" s="39"/>
      <c r="P203" s="39"/>
      <c r="R203" s="18"/>
    </row>
    <row r="204" spans="1:21" x14ac:dyDescent="0.2">
      <c r="M204" s="39"/>
      <c r="N204" s="39"/>
      <c r="O204" s="39"/>
      <c r="P204" s="39"/>
      <c r="R204" s="18"/>
    </row>
    <row r="205" spans="1:21" x14ac:dyDescent="0.2">
      <c r="M205" s="39"/>
      <c r="N205" s="39"/>
      <c r="O205" s="39"/>
      <c r="P205" s="39"/>
      <c r="R205" s="18"/>
    </row>
    <row r="206" spans="1:21" x14ac:dyDescent="0.2">
      <c r="M206" s="39"/>
      <c r="N206" s="39"/>
      <c r="O206" s="39"/>
      <c r="P206" s="39"/>
      <c r="R206" s="18"/>
    </row>
    <row r="207" spans="1:21" x14ac:dyDescent="0.2">
      <c r="M207" s="39"/>
      <c r="N207" s="39"/>
      <c r="O207" s="39"/>
      <c r="P207" s="39"/>
      <c r="R207" s="18"/>
    </row>
    <row r="208" spans="1:21" x14ac:dyDescent="0.2">
      <c r="M208" s="39"/>
      <c r="N208" s="39"/>
      <c r="O208" s="39"/>
      <c r="P208" s="39"/>
      <c r="R208" s="18"/>
    </row>
    <row r="209" spans="13:18" x14ac:dyDescent="0.2">
      <c r="M209" s="39"/>
      <c r="N209" s="39"/>
      <c r="O209" s="39"/>
      <c r="P209" s="39"/>
      <c r="R209" s="18"/>
    </row>
    <row r="210" spans="13:18" x14ac:dyDescent="0.2">
      <c r="M210" s="39"/>
      <c r="N210" s="39"/>
      <c r="O210" s="39"/>
      <c r="P210" s="39"/>
      <c r="R210" s="18"/>
    </row>
    <row r="211" spans="13:18" x14ac:dyDescent="0.2">
      <c r="M211" s="39"/>
      <c r="N211" s="39"/>
      <c r="O211" s="39"/>
      <c r="P211" s="39"/>
      <c r="R211" s="18"/>
    </row>
    <row r="212" spans="13:18" x14ac:dyDescent="0.2">
      <c r="M212" s="39"/>
      <c r="N212" s="39"/>
      <c r="O212" s="39"/>
      <c r="P212" s="39"/>
      <c r="R212" s="18"/>
    </row>
    <row r="213" spans="13:18" x14ac:dyDescent="0.2">
      <c r="M213" s="39"/>
      <c r="N213" s="39"/>
      <c r="O213" s="39"/>
      <c r="P213" s="39"/>
      <c r="R213" s="18"/>
    </row>
    <row r="214" spans="13:18" x14ac:dyDescent="0.2">
      <c r="M214" s="39"/>
      <c r="N214" s="39"/>
      <c r="O214" s="39"/>
      <c r="P214" s="39"/>
      <c r="R214" s="18"/>
    </row>
    <row r="215" spans="13:18" x14ac:dyDescent="0.2">
      <c r="M215" s="39"/>
      <c r="N215" s="39"/>
      <c r="O215" s="39"/>
      <c r="P215" s="39"/>
      <c r="R215" s="18"/>
    </row>
    <row r="216" spans="13:18" x14ac:dyDescent="0.2">
      <c r="M216" s="39"/>
      <c r="N216" s="39"/>
      <c r="O216" s="39"/>
      <c r="P216" s="39"/>
      <c r="R216" s="18"/>
    </row>
    <row r="217" spans="13:18" x14ac:dyDescent="0.2">
      <c r="M217" s="39"/>
      <c r="N217" s="39"/>
      <c r="O217" s="39"/>
      <c r="P217" s="39"/>
      <c r="R217" s="18"/>
    </row>
    <row r="218" spans="13:18" x14ac:dyDescent="0.2">
      <c r="M218" s="39"/>
      <c r="N218" s="39"/>
      <c r="O218" s="39"/>
      <c r="P218" s="39"/>
      <c r="R218" s="18"/>
    </row>
    <row r="219" spans="13:18" x14ac:dyDescent="0.2">
      <c r="M219" s="39"/>
      <c r="N219" s="39"/>
      <c r="O219" s="39"/>
      <c r="P219" s="39"/>
      <c r="R219" s="18"/>
    </row>
    <row r="220" spans="13:18" x14ac:dyDescent="0.2">
      <c r="M220" s="39"/>
      <c r="N220" s="39"/>
      <c r="O220" s="39"/>
      <c r="P220" s="39"/>
      <c r="R220" s="18"/>
    </row>
    <row r="221" spans="13:18" x14ac:dyDescent="0.2">
      <c r="M221" s="39"/>
      <c r="N221" s="39"/>
      <c r="O221" s="39"/>
      <c r="P221" s="39"/>
      <c r="R221" s="18"/>
    </row>
    <row r="222" spans="13:18" x14ac:dyDescent="0.2">
      <c r="M222" s="39"/>
      <c r="N222" s="39"/>
      <c r="O222" s="39"/>
      <c r="P222" s="39"/>
      <c r="R222" s="18"/>
    </row>
    <row r="223" spans="13:18" x14ac:dyDescent="0.2">
      <c r="M223" s="39"/>
      <c r="N223" s="39"/>
      <c r="O223" s="39"/>
      <c r="P223" s="39"/>
      <c r="R223" s="18"/>
    </row>
    <row r="224" spans="13:18" x14ac:dyDescent="0.2">
      <c r="M224" s="39"/>
      <c r="N224" s="39"/>
      <c r="O224" s="39"/>
      <c r="P224" s="39"/>
      <c r="R224" s="18"/>
    </row>
    <row r="225" spans="13:18" x14ac:dyDescent="0.2">
      <c r="M225" s="39"/>
      <c r="N225" s="39"/>
      <c r="O225" s="39"/>
      <c r="P225" s="39"/>
      <c r="R225" s="18"/>
    </row>
    <row r="226" spans="13:18" x14ac:dyDescent="0.2">
      <c r="M226" s="39"/>
      <c r="N226" s="39"/>
      <c r="O226" s="39"/>
      <c r="P226" s="39"/>
      <c r="R226" s="18"/>
    </row>
    <row r="227" spans="13:18" x14ac:dyDescent="0.2">
      <c r="M227" s="39"/>
      <c r="N227" s="39"/>
      <c r="O227" s="39"/>
      <c r="P227" s="39"/>
      <c r="R227" s="18"/>
    </row>
    <row r="228" spans="13:18" x14ac:dyDescent="0.2">
      <c r="M228" s="39"/>
      <c r="N228" s="39"/>
      <c r="O228" s="39"/>
      <c r="P228" s="39"/>
      <c r="R228" s="18"/>
    </row>
    <row r="229" spans="13:18" x14ac:dyDescent="0.2">
      <c r="M229" s="39"/>
      <c r="N229" s="39"/>
      <c r="O229" s="39"/>
      <c r="P229" s="39"/>
      <c r="R229" s="18"/>
    </row>
    <row r="230" spans="13:18" x14ac:dyDescent="0.2">
      <c r="M230" s="39"/>
      <c r="N230" s="39"/>
      <c r="O230" s="39"/>
      <c r="P230" s="39"/>
      <c r="R230" s="18"/>
    </row>
    <row r="231" spans="13:18" x14ac:dyDescent="0.2">
      <c r="M231" s="39"/>
      <c r="N231" s="39"/>
      <c r="O231" s="39"/>
      <c r="P231" s="39"/>
      <c r="R231" s="18"/>
    </row>
    <row r="232" spans="13:18" x14ac:dyDescent="0.2">
      <c r="M232" s="39"/>
      <c r="N232" s="39"/>
      <c r="O232" s="39"/>
      <c r="P232" s="39"/>
      <c r="R232" s="18"/>
    </row>
    <row r="233" spans="13:18" x14ac:dyDescent="0.2">
      <c r="M233" s="39"/>
      <c r="N233" s="39"/>
      <c r="O233" s="39"/>
      <c r="P233" s="39"/>
      <c r="R233" s="18"/>
    </row>
    <row r="234" spans="13:18" x14ac:dyDescent="0.2">
      <c r="M234" s="39"/>
      <c r="N234" s="39"/>
      <c r="O234" s="39"/>
      <c r="P234" s="39"/>
      <c r="R234" s="18"/>
    </row>
    <row r="235" spans="13:18" x14ac:dyDescent="0.2">
      <c r="M235" s="39"/>
      <c r="N235" s="39"/>
      <c r="O235" s="39"/>
      <c r="P235" s="39"/>
      <c r="R235" s="18"/>
    </row>
    <row r="236" spans="13:18" x14ac:dyDescent="0.2">
      <c r="M236" s="39"/>
      <c r="N236" s="39"/>
      <c r="O236" s="39"/>
      <c r="P236" s="39"/>
      <c r="R236" s="18"/>
    </row>
    <row r="237" spans="13:18" x14ac:dyDescent="0.2">
      <c r="M237" s="39"/>
      <c r="N237" s="39"/>
      <c r="O237" s="39"/>
      <c r="P237" s="39"/>
      <c r="R237" s="18"/>
    </row>
    <row r="238" spans="13:18" x14ac:dyDescent="0.2">
      <c r="M238" s="39"/>
      <c r="N238" s="39"/>
      <c r="O238" s="39"/>
      <c r="P238" s="39"/>
      <c r="R238" s="18"/>
    </row>
    <row r="239" spans="13:18" x14ac:dyDescent="0.2">
      <c r="M239" s="39"/>
      <c r="N239" s="39"/>
      <c r="O239" s="39"/>
      <c r="P239" s="39"/>
      <c r="R239" s="18"/>
    </row>
    <row r="240" spans="13:18" x14ac:dyDescent="0.2">
      <c r="M240" s="39"/>
      <c r="N240" s="39"/>
      <c r="O240" s="39"/>
      <c r="P240" s="39"/>
      <c r="R240" s="18"/>
    </row>
    <row r="241" spans="13:18" x14ac:dyDescent="0.2">
      <c r="M241" s="39"/>
      <c r="N241" s="39"/>
      <c r="O241" s="39"/>
      <c r="P241" s="39"/>
      <c r="R241" s="18"/>
    </row>
    <row r="242" spans="13:18" x14ac:dyDescent="0.2">
      <c r="M242" s="39"/>
      <c r="N242" s="39"/>
      <c r="O242" s="39"/>
      <c r="P242" s="39"/>
      <c r="R242" s="18"/>
    </row>
    <row r="243" spans="13:18" x14ac:dyDescent="0.2">
      <c r="M243" s="39"/>
      <c r="N243" s="39"/>
      <c r="O243" s="39"/>
      <c r="P243" s="39"/>
      <c r="R243" s="18"/>
    </row>
    <row r="244" spans="13:18" x14ac:dyDescent="0.2">
      <c r="M244" s="39"/>
      <c r="N244" s="39"/>
      <c r="O244" s="39"/>
      <c r="P244" s="39"/>
      <c r="R244" s="18"/>
    </row>
    <row r="245" spans="13:18" x14ac:dyDescent="0.2">
      <c r="M245" s="39"/>
      <c r="N245" s="39"/>
      <c r="O245" s="39"/>
      <c r="P245" s="39"/>
      <c r="R245" s="18"/>
    </row>
    <row r="246" spans="13:18" x14ac:dyDescent="0.2">
      <c r="M246" s="39"/>
      <c r="N246" s="39"/>
      <c r="O246" s="39"/>
      <c r="P246" s="39"/>
      <c r="R246" s="18"/>
    </row>
    <row r="247" spans="13:18" x14ac:dyDescent="0.2">
      <c r="M247" s="39"/>
      <c r="N247" s="39"/>
      <c r="O247" s="39"/>
      <c r="P247" s="39"/>
      <c r="R247" s="18"/>
    </row>
    <row r="248" spans="13:18" x14ac:dyDescent="0.2">
      <c r="M248" s="39"/>
      <c r="N248" s="39"/>
      <c r="O248" s="39"/>
      <c r="P248" s="39"/>
      <c r="R248" s="18"/>
    </row>
    <row r="249" spans="13:18" x14ac:dyDescent="0.2">
      <c r="M249" s="39"/>
      <c r="N249" s="39"/>
      <c r="O249" s="39"/>
      <c r="P249" s="39"/>
      <c r="R249" s="18"/>
    </row>
    <row r="250" spans="13:18" x14ac:dyDescent="0.2">
      <c r="M250" s="39"/>
      <c r="N250" s="39"/>
      <c r="O250" s="39"/>
      <c r="P250" s="39"/>
      <c r="R250" s="18"/>
    </row>
    <row r="251" spans="13:18" x14ac:dyDescent="0.2">
      <c r="M251" s="39"/>
      <c r="N251" s="39"/>
      <c r="O251" s="39"/>
      <c r="P251" s="39"/>
      <c r="R251" s="18"/>
    </row>
    <row r="252" spans="13:18" x14ac:dyDescent="0.2">
      <c r="M252" s="39"/>
      <c r="N252" s="39"/>
      <c r="O252" s="39"/>
      <c r="P252" s="39"/>
      <c r="R252" s="18"/>
    </row>
    <row r="253" spans="13:18" x14ac:dyDescent="0.2">
      <c r="M253" s="39"/>
      <c r="N253" s="39"/>
      <c r="O253" s="39"/>
      <c r="P253" s="39"/>
      <c r="R253" s="18"/>
    </row>
    <row r="254" spans="13:18" x14ac:dyDescent="0.2">
      <c r="M254" s="39"/>
      <c r="N254" s="39"/>
      <c r="O254" s="39"/>
      <c r="P254" s="39"/>
      <c r="R254" s="18"/>
    </row>
    <row r="255" spans="13:18" x14ac:dyDescent="0.2">
      <c r="M255" s="39"/>
      <c r="N255" s="39"/>
      <c r="O255" s="39"/>
      <c r="P255" s="39"/>
      <c r="R255" s="18"/>
    </row>
    <row r="256" spans="13:18" x14ac:dyDescent="0.2">
      <c r="M256" s="39"/>
      <c r="N256" s="39"/>
      <c r="O256" s="39"/>
      <c r="P256" s="39"/>
      <c r="R256" s="18"/>
    </row>
    <row r="257" spans="13:18" x14ac:dyDescent="0.2">
      <c r="M257" s="39"/>
      <c r="N257" s="39"/>
      <c r="O257" s="39"/>
      <c r="P257" s="39"/>
      <c r="R257" s="18"/>
    </row>
    <row r="258" spans="13:18" x14ac:dyDescent="0.2">
      <c r="M258" s="39"/>
      <c r="N258" s="39"/>
      <c r="O258" s="39"/>
      <c r="P258" s="39"/>
      <c r="R258" s="18"/>
    </row>
    <row r="259" spans="13:18" x14ac:dyDescent="0.2">
      <c r="M259" s="39"/>
      <c r="N259" s="39"/>
      <c r="O259" s="39"/>
      <c r="P259" s="39"/>
      <c r="R259" s="18"/>
    </row>
    <row r="260" spans="13:18" x14ac:dyDescent="0.2">
      <c r="M260" s="39"/>
      <c r="N260" s="39"/>
      <c r="O260" s="39"/>
      <c r="P260" s="39"/>
      <c r="R260" s="18"/>
    </row>
    <row r="261" spans="13:18" x14ac:dyDescent="0.2">
      <c r="M261" s="39"/>
      <c r="N261" s="39"/>
      <c r="O261" s="39"/>
      <c r="P261" s="39"/>
      <c r="R261" s="18"/>
    </row>
    <row r="262" spans="13:18" x14ac:dyDescent="0.2">
      <c r="M262" s="39"/>
      <c r="N262" s="39"/>
      <c r="O262" s="39"/>
      <c r="P262" s="39"/>
      <c r="R262" s="18"/>
    </row>
    <row r="263" spans="13:18" x14ac:dyDescent="0.2">
      <c r="M263" s="39"/>
      <c r="N263" s="39"/>
      <c r="O263" s="39"/>
      <c r="P263" s="39"/>
      <c r="R263" s="18"/>
    </row>
    <row r="264" spans="13:18" x14ac:dyDescent="0.2">
      <c r="M264" s="39"/>
      <c r="N264" s="39"/>
      <c r="O264" s="39"/>
      <c r="P264" s="39"/>
      <c r="R264" s="18"/>
    </row>
    <row r="265" spans="13:18" x14ac:dyDescent="0.2">
      <c r="M265" s="39"/>
      <c r="N265" s="39"/>
      <c r="O265" s="39"/>
      <c r="P265" s="39"/>
      <c r="R265" s="18"/>
    </row>
    <row r="266" spans="13:18" x14ac:dyDescent="0.2">
      <c r="M266" s="39"/>
      <c r="N266" s="39"/>
      <c r="O266" s="39"/>
      <c r="P266" s="39"/>
      <c r="R266" s="18"/>
    </row>
    <row r="267" spans="13:18" x14ac:dyDescent="0.2">
      <c r="M267" s="39"/>
      <c r="N267" s="39"/>
      <c r="O267" s="39"/>
      <c r="P267" s="39"/>
      <c r="R267" s="18"/>
    </row>
    <row r="268" spans="13:18" x14ac:dyDescent="0.2">
      <c r="M268" s="39"/>
      <c r="N268" s="39"/>
      <c r="O268" s="39"/>
      <c r="P268" s="39"/>
      <c r="R268" s="18"/>
    </row>
    <row r="269" spans="13:18" x14ac:dyDescent="0.2">
      <c r="M269" s="39"/>
      <c r="N269" s="39"/>
      <c r="O269" s="39"/>
      <c r="P269" s="39"/>
      <c r="R269" s="18"/>
    </row>
    <row r="270" spans="13:18" x14ac:dyDescent="0.2">
      <c r="M270" s="39"/>
      <c r="N270" s="39"/>
      <c r="O270" s="39"/>
      <c r="P270" s="39"/>
      <c r="R270" s="18"/>
    </row>
    <row r="271" spans="13:18" x14ac:dyDescent="0.2">
      <c r="M271" s="39"/>
      <c r="N271" s="39"/>
      <c r="O271" s="39"/>
      <c r="P271" s="39"/>
      <c r="R271" s="18"/>
    </row>
    <row r="272" spans="13:18" x14ac:dyDescent="0.2">
      <c r="M272" s="39"/>
      <c r="N272" s="39"/>
      <c r="O272" s="39"/>
      <c r="P272" s="39"/>
      <c r="R272" s="18"/>
    </row>
    <row r="273" spans="13:18" x14ac:dyDescent="0.2">
      <c r="M273" s="39"/>
      <c r="N273" s="39"/>
      <c r="O273" s="39"/>
      <c r="P273" s="39"/>
      <c r="R273" s="18"/>
    </row>
    <row r="274" spans="13:18" x14ac:dyDescent="0.2">
      <c r="M274" s="39"/>
      <c r="N274" s="39"/>
      <c r="O274" s="39"/>
      <c r="P274" s="39"/>
      <c r="R274" s="18"/>
    </row>
    <row r="275" spans="13:18" x14ac:dyDescent="0.2">
      <c r="M275" s="39"/>
      <c r="N275" s="39"/>
      <c r="O275" s="39"/>
      <c r="P275" s="39"/>
      <c r="R275" s="18"/>
    </row>
    <row r="276" spans="13:18" x14ac:dyDescent="0.2">
      <c r="M276" s="39"/>
      <c r="N276" s="39"/>
      <c r="O276" s="39"/>
      <c r="P276" s="39"/>
      <c r="R276" s="18"/>
    </row>
    <row r="277" spans="13:18" x14ac:dyDescent="0.2">
      <c r="M277" s="39"/>
      <c r="N277" s="39"/>
      <c r="O277" s="39"/>
      <c r="P277" s="39"/>
      <c r="R277" s="18"/>
    </row>
    <row r="278" spans="13:18" x14ac:dyDescent="0.2">
      <c r="M278" s="39"/>
      <c r="N278" s="39"/>
      <c r="O278" s="39"/>
      <c r="P278" s="39"/>
      <c r="R278" s="18"/>
    </row>
    <row r="279" spans="13:18" x14ac:dyDescent="0.2">
      <c r="M279" s="39"/>
      <c r="N279" s="39"/>
      <c r="O279" s="39"/>
      <c r="P279" s="39"/>
      <c r="R279" s="18"/>
    </row>
    <row r="280" spans="13:18" x14ac:dyDescent="0.2">
      <c r="M280" s="39"/>
      <c r="N280" s="39"/>
      <c r="O280" s="39"/>
      <c r="P280" s="39"/>
      <c r="R280" s="18"/>
    </row>
    <row r="281" spans="13:18" x14ac:dyDescent="0.2">
      <c r="M281" s="39"/>
      <c r="N281" s="39"/>
      <c r="O281" s="39"/>
      <c r="P281" s="39"/>
      <c r="R281" s="18"/>
    </row>
    <row r="282" spans="13:18" x14ac:dyDescent="0.2">
      <c r="M282" s="39"/>
      <c r="N282" s="39"/>
      <c r="O282" s="39"/>
      <c r="P282" s="39"/>
      <c r="R282" s="18"/>
    </row>
    <row r="283" spans="13:18" x14ac:dyDescent="0.2">
      <c r="M283" s="39"/>
      <c r="N283" s="39"/>
      <c r="O283" s="39"/>
      <c r="P283" s="39"/>
      <c r="R283" s="18"/>
    </row>
    <row r="284" spans="13:18" x14ac:dyDescent="0.2">
      <c r="M284" s="39"/>
      <c r="N284" s="39"/>
      <c r="O284" s="39"/>
      <c r="P284" s="39"/>
      <c r="R284" s="18"/>
    </row>
    <row r="285" spans="13:18" x14ac:dyDescent="0.2">
      <c r="M285" s="39"/>
      <c r="N285" s="39"/>
      <c r="O285" s="39"/>
      <c r="P285" s="39"/>
      <c r="R285" s="18"/>
    </row>
    <row r="286" spans="13:18" x14ac:dyDescent="0.2">
      <c r="M286" s="39"/>
      <c r="N286" s="39"/>
      <c r="O286" s="39"/>
      <c r="P286" s="39"/>
      <c r="R286" s="18"/>
    </row>
    <row r="287" spans="13:18" x14ac:dyDescent="0.2">
      <c r="M287" s="39"/>
      <c r="N287" s="39"/>
      <c r="O287" s="39"/>
      <c r="P287" s="39"/>
      <c r="R287" s="18"/>
    </row>
    <row r="288" spans="13:18" x14ac:dyDescent="0.2">
      <c r="M288" s="39"/>
      <c r="N288" s="39"/>
      <c r="O288" s="39"/>
      <c r="P288" s="39"/>
      <c r="R288" s="18"/>
    </row>
    <row r="289" spans="13:18" x14ac:dyDescent="0.2">
      <c r="M289" s="39"/>
      <c r="N289" s="39"/>
      <c r="O289" s="39"/>
      <c r="P289" s="39"/>
      <c r="R289" s="18"/>
    </row>
    <row r="290" spans="13:18" x14ac:dyDescent="0.2">
      <c r="M290" s="39"/>
      <c r="N290" s="39"/>
      <c r="O290" s="39"/>
      <c r="P290" s="39"/>
      <c r="R290" s="18"/>
    </row>
    <row r="291" spans="13:18" x14ac:dyDescent="0.2">
      <c r="M291" s="39"/>
      <c r="N291" s="39"/>
      <c r="O291" s="39"/>
      <c r="P291" s="39"/>
      <c r="R291" s="18"/>
    </row>
    <row r="292" spans="13:18" x14ac:dyDescent="0.2">
      <c r="M292" s="39"/>
      <c r="N292" s="39"/>
      <c r="O292" s="39"/>
      <c r="P292" s="39"/>
      <c r="R292" s="18"/>
    </row>
    <row r="293" spans="13:18" x14ac:dyDescent="0.2">
      <c r="M293" s="39"/>
      <c r="N293" s="39"/>
      <c r="O293" s="39"/>
      <c r="P293" s="39"/>
      <c r="R293" s="18"/>
    </row>
    <row r="294" spans="13:18" x14ac:dyDescent="0.2">
      <c r="M294" s="39"/>
      <c r="N294" s="39"/>
      <c r="O294" s="39"/>
      <c r="P294" s="39"/>
      <c r="R294" s="18"/>
    </row>
    <row r="295" spans="13:18" x14ac:dyDescent="0.2">
      <c r="M295" s="39"/>
      <c r="N295" s="39"/>
      <c r="O295" s="39"/>
      <c r="P295" s="39"/>
      <c r="R295" s="18"/>
    </row>
    <row r="296" spans="13:18" x14ac:dyDescent="0.2">
      <c r="M296" s="39"/>
      <c r="N296" s="39"/>
      <c r="O296" s="39"/>
      <c r="P296" s="39"/>
      <c r="R296" s="18"/>
    </row>
    <row r="297" spans="13:18" x14ac:dyDescent="0.2">
      <c r="M297" s="39"/>
      <c r="N297" s="39"/>
      <c r="O297" s="39"/>
      <c r="P297" s="39"/>
      <c r="R297" s="18"/>
    </row>
    <row r="298" spans="13:18" x14ac:dyDescent="0.2">
      <c r="M298" s="39"/>
      <c r="N298" s="39"/>
      <c r="O298" s="39"/>
      <c r="P298" s="39"/>
      <c r="R298" s="18"/>
    </row>
    <row r="299" spans="13:18" x14ac:dyDescent="0.2">
      <c r="M299" s="39"/>
      <c r="N299" s="39"/>
      <c r="O299" s="39"/>
      <c r="P299" s="39"/>
      <c r="R299" s="18"/>
    </row>
    <row r="300" spans="13:18" x14ac:dyDescent="0.2">
      <c r="M300" s="39"/>
      <c r="N300" s="39"/>
      <c r="O300" s="39"/>
      <c r="P300" s="39"/>
      <c r="R300" s="18"/>
    </row>
    <row r="301" spans="13:18" x14ac:dyDescent="0.2">
      <c r="M301" s="39"/>
      <c r="N301" s="39"/>
      <c r="O301" s="39"/>
      <c r="P301" s="39"/>
      <c r="R301" s="18"/>
    </row>
    <row r="302" spans="13:18" x14ac:dyDescent="0.2">
      <c r="M302" s="39"/>
      <c r="N302" s="39"/>
      <c r="O302" s="39"/>
      <c r="P302" s="39"/>
      <c r="R302" s="18"/>
    </row>
    <row r="303" spans="13:18" x14ac:dyDescent="0.2">
      <c r="M303" s="39"/>
      <c r="N303" s="39"/>
      <c r="O303" s="39"/>
      <c r="P303" s="39"/>
      <c r="R303" s="18"/>
    </row>
    <row r="304" spans="13:18" x14ac:dyDescent="0.2">
      <c r="M304" s="39"/>
      <c r="N304" s="39"/>
      <c r="O304" s="39"/>
      <c r="P304" s="39"/>
      <c r="R304" s="18"/>
    </row>
    <row r="305" spans="13:18" x14ac:dyDescent="0.2">
      <c r="M305" s="39"/>
      <c r="N305" s="39"/>
      <c r="O305" s="39"/>
      <c r="P305" s="39"/>
      <c r="R305" s="18"/>
    </row>
    <row r="306" spans="13:18" x14ac:dyDescent="0.2">
      <c r="M306" s="39"/>
      <c r="N306" s="39"/>
      <c r="O306" s="39"/>
      <c r="P306" s="39"/>
      <c r="R306" s="18"/>
    </row>
    <row r="307" spans="13:18" x14ac:dyDescent="0.2">
      <c r="M307" s="39"/>
      <c r="N307" s="39"/>
      <c r="O307" s="39"/>
      <c r="P307" s="39"/>
      <c r="R307" s="18"/>
    </row>
    <row r="308" spans="13:18" x14ac:dyDescent="0.2">
      <c r="M308" s="39"/>
      <c r="N308" s="39"/>
      <c r="O308" s="39"/>
      <c r="P308" s="39"/>
      <c r="R308" s="18"/>
    </row>
    <row r="309" spans="13:18" x14ac:dyDescent="0.2">
      <c r="M309" s="39"/>
      <c r="N309" s="39"/>
      <c r="O309" s="39"/>
      <c r="P309" s="39"/>
      <c r="R309" s="18"/>
    </row>
    <row r="310" spans="13:18" x14ac:dyDescent="0.2">
      <c r="M310" s="39"/>
      <c r="N310" s="39"/>
      <c r="O310" s="39"/>
      <c r="P310" s="39"/>
      <c r="R310" s="18"/>
    </row>
    <row r="311" spans="13:18" x14ac:dyDescent="0.2">
      <c r="M311" s="39"/>
      <c r="N311" s="39"/>
      <c r="O311" s="39"/>
      <c r="P311" s="39"/>
      <c r="R311" s="18"/>
    </row>
    <row r="312" spans="13:18" x14ac:dyDescent="0.2">
      <c r="M312" s="39"/>
      <c r="N312" s="39"/>
      <c r="O312" s="39"/>
      <c r="P312" s="39"/>
      <c r="R312" s="18"/>
    </row>
    <row r="313" spans="13:18" x14ac:dyDescent="0.2">
      <c r="M313" s="39"/>
      <c r="N313" s="39"/>
      <c r="O313" s="39"/>
      <c r="P313" s="39"/>
      <c r="R313" s="18"/>
    </row>
    <row r="314" spans="13:18" x14ac:dyDescent="0.2">
      <c r="M314" s="39"/>
      <c r="N314" s="39"/>
      <c r="O314" s="39"/>
      <c r="P314" s="39"/>
      <c r="R314" s="18"/>
    </row>
    <row r="315" spans="13:18" x14ac:dyDescent="0.2">
      <c r="M315" s="39"/>
      <c r="N315" s="39"/>
      <c r="O315" s="39"/>
      <c r="P315" s="39"/>
      <c r="R315" s="18"/>
    </row>
    <row r="316" spans="13:18" x14ac:dyDescent="0.2">
      <c r="M316" s="39"/>
      <c r="N316" s="39"/>
      <c r="O316" s="39"/>
      <c r="P316" s="39"/>
      <c r="R316" s="18"/>
    </row>
    <row r="317" spans="13:18" x14ac:dyDescent="0.2">
      <c r="M317" s="39"/>
      <c r="N317" s="39"/>
      <c r="O317" s="39"/>
      <c r="P317" s="39"/>
      <c r="R317" s="18"/>
    </row>
    <row r="318" spans="13:18" x14ac:dyDescent="0.2">
      <c r="M318" s="39"/>
      <c r="N318" s="39"/>
      <c r="O318" s="39"/>
      <c r="P318" s="39"/>
      <c r="R318" s="18"/>
    </row>
    <row r="319" spans="13:18" x14ac:dyDescent="0.2">
      <c r="M319" s="39"/>
      <c r="N319" s="39"/>
      <c r="O319" s="39"/>
      <c r="P319" s="39"/>
      <c r="R319" s="18"/>
    </row>
    <row r="320" spans="13:18" x14ac:dyDescent="0.2">
      <c r="M320" s="39"/>
      <c r="N320" s="39"/>
      <c r="O320" s="39"/>
      <c r="P320" s="39"/>
      <c r="R320" s="18"/>
    </row>
    <row r="321" spans="13:18" x14ac:dyDescent="0.2">
      <c r="M321" s="39"/>
      <c r="N321" s="39"/>
      <c r="O321" s="39"/>
      <c r="P321" s="39"/>
      <c r="R321" s="18"/>
    </row>
    <row r="322" spans="13:18" x14ac:dyDescent="0.2">
      <c r="M322" s="39"/>
      <c r="N322" s="39"/>
      <c r="O322" s="39"/>
      <c r="P322" s="39"/>
      <c r="R322" s="18"/>
    </row>
    <row r="323" spans="13:18" x14ac:dyDescent="0.2">
      <c r="M323" s="39"/>
      <c r="N323" s="39"/>
      <c r="O323" s="39"/>
      <c r="P323" s="39"/>
      <c r="R323" s="18"/>
    </row>
    <row r="324" spans="13:18" x14ac:dyDescent="0.2">
      <c r="M324" s="39"/>
      <c r="N324" s="39"/>
      <c r="O324" s="39"/>
      <c r="P324" s="39"/>
      <c r="R324" s="18"/>
    </row>
    <row r="325" spans="13:18" x14ac:dyDescent="0.2">
      <c r="M325" s="39"/>
      <c r="N325" s="39"/>
      <c r="O325" s="39"/>
      <c r="P325" s="39"/>
      <c r="R325" s="18"/>
    </row>
    <row r="326" spans="13:18" x14ac:dyDescent="0.2">
      <c r="M326" s="39"/>
      <c r="N326" s="39"/>
      <c r="O326" s="39"/>
      <c r="P326" s="39"/>
      <c r="R326" s="18"/>
    </row>
    <row r="327" spans="13:18" x14ac:dyDescent="0.2">
      <c r="M327" s="39"/>
      <c r="N327" s="39"/>
      <c r="O327" s="39"/>
      <c r="P327" s="39"/>
      <c r="R327" s="18"/>
    </row>
    <row r="328" spans="13:18" x14ac:dyDescent="0.2">
      <c r="M328" s="39"/>
      <c r="N328" s="39"/>
      <c r="O328" s="39"/>
      <c r="P328" s="39"/>
      <c r="R328" s="18"/>
    </row>
    <row r="329" spans="13:18" x14ac:dyDescent="0.2">
      <c r="M329" s="39"/>
      <c r="N329" s="39"/>
      <c r="O329" s="39"/>
      <c r="P329" s="39"/>
      <c r="R329" s="18"/>
    </row>
    <row r="330" spans="13:18" x14ac:dyDescent="0.2">
      <c r="M330" s="39"/>
      <c r="N330" s="39"/>
      <c r="O330" s="39"/>
      <c r="P330" s="39"/>
      <c r="R330" s="18"/>
    </row>
    <row r="331" spans="13:18" x14ac:dyDescent="0.2">
      <c r="M331" s="39"/>
      <c r="N331" s="39"/>
      <c r="O331" s="39"/>
      <c r="P331" s="39"/>
      <c r="R331" s="18"/>
    </row>
    <row r="332" spans="13:18" x14ac:dyDescent="0.2">
      <c r="M332" s="39"/>
      <c r="N332" s="39"/>
      <c r="O332" s="39"/>
      <c r="P332" s="39"/>
      <c r="R332" s="18"/>
    </row>
    <row r="333" spans="13:18" x14ac:dyDescent="0.2">
      <c r="M333" s="39"/>
      <c r="N333" s="39"/>
      <c r="O333" s="39"/>
      <c r="P333" s="39"/>
      <c r="R333" s="18"/>
    </row>
    <row r="334" spans="13:18" x14ac:dyDescent="0.2">
      <c r="M334" s="39"/>
      <c r="N334" s="39"/>
      <c r="O334" s="39"/>
      <c r="P334" s="39"/>
      <c r="R334" s="18"/>
    </row>
    <row r="335" spans="13:18" x14ac:dyDescent="0.2">
      <c r="M335" s="39"/>
      <c r="N335" s="39"/>
      <c r="O335" s="39"/>
      <c r="P335" s="39"/>
      <c r="R335" s="18"/>
    </row>
    <row r="336" spans="13:18" x14ac:dyDescent="0.2">
      <c r="M336" s="39"/>
      <c r="N336" s="39"/>
      <c r="O336" s="39"/>
      <c r="P336" s="39"/>
      <c r="R336" s="18"/>
    </row>
    <row r="337" spans="13:18" x14ac:dyDescent="0.2">
      <c r="M337" s="39"/>
      <c r="N337" s="39"/>
      <c r="O337" s="39"/>
      <c r="P337" s="39"/>
      <c r="R337" s="18"/>
    </row>
    <row r="338" spans="13:18" x14ac:dyDescent="0.2">
      <c r="M338" s="39"/>
      <c r="N338" s="39"/>
      <c r="O338" s="39"/>
      <c r="P338" s="39"/>
      <c r="R338" s="18"/>
    </row>
    <row r="339" spans="13:18" x14ac:dyDescent="0.2">
      <c r="M339" s="39"/>
      <c r="N339" s="39"/>
      <c r="O339" s="39"/>
      <c r="P339" s="39"/>
      <c r="R339" s="18"/>
    </row>
    <row r="340" spans="13:18" x14ac:dyDescent="0.2">
      <c r="M340" s="39"/>
      <c r="N340" s="39"/>
      <c r="O340" s="39"/>
      <c r="P340" s="39"/>
      <c r="R340" s="18"/>
    </row>
    <row r="341" spans="13:18" x14ac:dyDescent="0.2">
      <c r="M341" s="39"/>
      <c r="N341" s="39"/>
      <c r="O341" s="39"/>
      <c r="P341" s="39"/>
      <c r="R341" s="18"/>
    </row>
    <row r="342" spans="13:18" x14ac:dyDescent="0.2">
      <c r="M342" s="39"/>
      <c r="N342" s="39"/>
      <c r="O342" s="39"/>
      <c r="P342" s="39"/>
      <c r="R342" s="18"/>
    </row>
    <row r="343" spans="13:18" x14ac:dyDescent="0.2">
      <c r="M343" s="39"/>
      <c r="N343" s="39"/>
      <c r="O343" s="39"/>
      <c r="P343" s="39"/>
      <c r="R343" s="18"/>
    </row>
    <row r="344" spans="13:18" x14ac:dyDescent="0.2">
      <c r="M344" s="39"/>
      <c r="N344" s="39"/>
      <c r="O344" s="39"/>
      <c r="P344" s="39"/>
      <c r="R344" s="18"/>
    </row>
    <row r="345" spans="13:18" x14ac:dyDescent="0.2">
      <c r="M345" s="39"/>
      <c r="N345" s="39"/>
      <c r="O345" s="39"/>
      <c r="P345" s="39"/>
      <c r="R345" s="18"/>
    </row>
    <row r="346" spans="13:18" x14ac:dyDescent="0.2">
      <c r="M346" s="39"/>
      <c r="N346" s="39"/>
      <c r="O346" s="39"/>
      <c r="P346" s="39"/>
      <c r="R346" s="18"/>
    </row>
    <row r="347" spans="13:18" x14ac:dyDescent="0.2">
      <c r="M347" s="39"/>
      <c r="N347" s="39"/>
      <c r="O347" s="39"/>
      <c r="P347" s="39"/>
      <c r="R347" s="18"/>
    </row>
    <row r="348" spans="13:18" x14ac:dyDescent="0.2">
      <c r="M348" s="39"/>
      <c r="N348" s="39"/>
      <c r="O348" s="39"/>
      <c r="P348" s="39"/>
      <c r="R348" s="18"/>
    </row>
    <row r="349" spans="13:18" x14ac:dyDescent="0.2">
      <c r="M349" s="39"/>
      <c r="N349" s="39"/>
      <c r="O349" s="39"/>
      <c r="P349" s="39"/>
      <c r="R349" s="18"/>
    </row>
    <row r="350" spans="13:18" x14ac:dyDescent="0.2">
      <c r="M350" s="39"/>
      <c r="N350" s="39"/>
      <c r="O350" s="39"/>
      <c r="P350" s="39"/>
      <c r="R350" s="18"/>
    </row>
    <row r="351" spans="13:18" x14ac:dyDescent="0.2">
      <c r="M351" s="39"/>
      <c r="N351" s="39"/>
      <c r="O351" s="39"/>
      <c r="P351" s="39"/>
      <c r="R351" s="18"/>
    </row>
    <row r="352" spans="13:18" x14ac:dyDescent="0.2">
      <c r="M352" s="39"/>
      <c r="N352" s="39"/>
      <c r="O352" s="39"/>
      <c r="P352" s="39"/>
      <c r="R352" s="18"/>
    </row>
    <row r="353" spans="13:18" x14ac:dyDescent="0.2">
      <c r="M353" s="39"/>
      <c r="N353" s="39"/>
      <c r="O353" s="39"/>
      <c r="P353" s="39"/>
      <c r="R353" s="18"/>
    </row>
    <row r="354" spans="13:18" x14ac:dyDescent="0.2">
      <c r="M354" s="39"/>
      <c r="N354" s="39"/>
      <c r="O354" s="39"/>
      <c r="P354" s="39"/>
      <c r="R354" s="18"/>
    </row>
    <row r="355" spans="13:18" x14ac:dyDescent="0.2">
      <c r="M355" s="39"/>
      <c r="N355" s="39"/>
      <c r="O355" s="39"/>
      <c r="P355" s="39"/>
      <c r="R355" s="18"/>
    </row>
    <row r="356" spans="13:18" x14ac:dyDescent="0.2">
      <c r="M356" s="39"/>
      <c r="N356" s="39"/>
      <c r="O356" s="39"/>
      <c r="P356" s="39"/>
      <c r="R356" s="18"/>
    </row>
    <row r="357" spans="13:18" x14ac:dyDescent="0.2">
      <c r="M357" s="39"/>
      <c r="N357" s="39"/>
      <c r="O357" s="39"/>
      <c r="P357" s="39"/>
      <c r="R357" s="18"/>
    </row>
    <row r="358" spans="13:18" x14ac:dyDescent="0.2">
      <c r="M358" s="39"/>
      <c r="N358" s="39"/>
      <c r="O358" s="39"/>
      <c r="P358" s="39"/>
      <c r="R358" s="18"/>
    </row>
    <row r="359" spans="13:18" x14ac:dyDescent="0.2">
      <c r="M359" s="39"/>
      <c r="N359" s="39"/>
      <c r="O359" s="39"/>
      <c r="P359" s="39"/>
      <c r="R359" s="18"/>
    </row>
    <row r="360" spans="13:18" x14ac:dyDescent="0.2">
      <c r="M360" s="39"/>
      <c r="N360" s="39"/>
      <c r="O360" s="39"/>
      <c r="P360" s="39"/>
      <c r="R360" s="18"/>
    </row>
    <row r="361" spans="13:18" x14ac:dyDescent="0.2">
      <c r="M361" s="39"/>
      <c r="N361" s="39"/>
      <c r="O361" s="39"/>
      <c r="P361" s="39"/>
      <c r="R361" s="18"/>
    </row>
    <row r="362" spans="13:18" x14ac:dyDescent="0.2">
      <c r="M362" s="39"/>
      <c r="N362" s="39"/>
      <c r="O362" s="39"/>
      <c r="P362" s="39"/>
      <c r="R362" s="18"/>
    </row>
    <row r="363" spans="13:18" x14ac:dyDescent="0.2">
      <c r="M363" s="39"/>
      <c r="N363" s="39"/>
      <c r="O363" s="39"/>
      <c r="P363" s="39"/>
      <c r="R363" s="18"/>
    </row>
    <row r="364" spans="13:18" x14ac:dyDescent="0.2">
      <c r="M364" s="39"/>
      <c r="N364" s="39"/>
      <c r="O364" s="39"/>
      <c r="P364" s="39"/>
      <c r="R364" s="18"/>
    </row>
    <row r="365" spans="13:18" x14ac:dyDescent="0.2">
      <c r="M365" s="39"/>
      <c r="N365" s="39"/>
      <c r="O365" s="39"/>
      <c r="P365" s="39"/>
      <c r="R365" s="18"/>
    </row>
    <row r="366" spans="13:18" x14ac:dyDescent="0.2">
      <c r="M366" s="39"/>
      <c r="N366" s="39"/>
      <c r="O366" s="39"/>
      <c r="P366" s="39"/>
      <c r="R366" s="18"/>
    </row>
    <row r="367" spans="13:18" x14ac:dyDescent="0.2">
      <c r="M367" s="39"/>
      <c r="N367" s="39"/>
      <c r="O367" s="39"/>
      <c r="P367" s="39"/>
      <c r="R367" s="18"/>
    </row>
    <row r="368" spans="13:18" x14ac:dyDescent="0.2">
      <c r="M368" s="39"/>
      <c r="N368" s="39"/>
      <c r="O368" s="39"/>
      <c r="P368" s="39"/>
      <c r="R368" s="18"/>
    </row>
    <row r="369" spans="13:18" x14ac:dyDescent="0.2">
      <c r="M369" s="39"/>
      <c r="N369" s="39"/>
      <c r="O369" s="39"/>
      <c r="P369" s="39"/>
      <c r="R369" s="18"/>
    </row>
    <row r="370" spans="13:18" x14ac:dyDescent="0.2">
      <c r="M370" s="39"/>
      <c r="N370" s="39"/>
      <c r="O370" s="39"/>
      <c r="P370" s="39"/>
      <c r="R370" s="18"/>
    </row>
    <row r="371" spans="13:18" x14ac:dyDescent="0.2">
      <c r="M371" s="39"/>
      <c r="N371" s="39"/>
      <c r="O371" s="39"/>
      <c r="P371" s="39"/>
      <c r="R371" s="18"/>
    </row>
    <row r="372" spans="13:18" x14ac:dyDescent="0.2">
      <c r="M372" s="39"/>
      <c r="N372" s="39"/>
      <c r="O372" s="39"/>
      <c r="P372" s="39"/>
      <c r="R372" s="18"/>
    </row>
    <row r="373" spans="13:18" x14ac:dyDescent="0.2">
      <c r="M373" s="39"/>
      <c r="N373" s="39"/>
      <c r="O373" s="39"/>
      <c r="P373" s="39"/>
      <c r="R373" s="18"/>
    </row>
    <row r="374" spans="13:18" x14ac:dyDescent="0.2">
      <c r="M374" s="39"/>
      <c r="N374" s="39"/>
      <c r="O374" s="39"/>
      <c r="P374" s="39"/>
      <c r="R374" s="18"/>
    </row>
    <row r="375" spans="13:18" x14ac:dyDescent="0.2">
      <c r="M375" s="39"/>
      <c r="N375" s="39"/>
      <c r="O375" s="39"/>
      <c r="P375" s="39"/>
      <c r="R375" s="18"/>
    </row>
    <row r="376" spans="13:18" x14ac:dyDescent="0.2">
      <c r="M376" s="39"/>
      <c r="N376" s="39"/>
      <c r="O376" s="39"/>
      <c r="P376" s="39"/>
      <c r="R376" s="18"/>
    </row>
    <row r="377" spans="13:18" x14ac:dyDescent="0.2">
      <c r="M377" s="39"/>
      <c r="N377" s="39"/>
      <c r="O377" s="39"/>
      <c r="P377" s="39"/>
      <c r="R377" s="18"/>
    </row>
    <row r="378" spans="13:18" x14ac:dyDescent="0.2">
      <c r="M378" s="39"/>
      <c r="N378" s="39"/>
      <c r="O378" s="39"/>
      <c r="P378" s="39"/>
      <c r="R378" s="18"/>
    </row>
    <row r="379" spans="13:18" x14ac:dyDescent="0.2">
      <c r="M379" s="39"/>
      <c r="N379" s="39"/>
      <c r="O379" s="39"/>
      <c r="P379" s="39"/>
      <c r="R379" s="18"/>
    </row>
    <row r="380" spans="13:18" x14ac:dyDescent="0.2">
      <c r="M380" s="39"/>
      <c r="N380" s="39"/>
      <c r="O380" s="39"/>
      <c r="P380" s="39"/>
      <c r="R380" s="18"/>
    </row>
    <row r="381" spans="13:18" x14ac:dyDescent="0.2">
      <c r="M381" s="39"/>
      <c r="N381" s="39"/>
      <c r="O381" s="39"/>
      <c r="P381" s="39"/>
      <c r="R381" s="18"/>
    </row>
    <row r="382" spans="13:18" x14ac:dyDescent="0.2">
      <c r="M382" s="39"/>
      <c r="N382" s="39"/>
      <c r="O382" s="39"/>
      <c r="P382" s="39"/>
      <c r="R382" s="18"/>
    </row>
    <row r="383" spans="13:18" x14ac:dyDescent="0.2">
      <c r="M383" s="39"/>
      <c r="N383" s="39"/>
      <c r="O383" s="39"/>
      <c r="P383" s="39"/>
      <c r="R383" s="18"/>
    </row>
    <row r="384" spans="13:18" x14ac:dyDescent="0.2">
      <c r="M384" s="39"/>
      <c r="N384" s="39"/>
      <c r="O384" s="39"/>
      <c r="P384" s="39"/>
      <c r="R384" s="18"/>
    </row>
    <row r="385" spans="13:18" x14ac:dyDescent="0.2">
      <c r="M385" s="39"/>
      <c r="N385" s="39"/>
      <c r="O385" s="39"/>
      <c r="P385" s="39"/>
      <c r="R385" s="18"/>
    </row>
    <row r="386" spans="13:18" x14ac:dyDescent="0.2">
      <c r="M386" s="39"/>
      <c r="N386" s="39"/>
      <c r="O386" s="39"/>
      <c r="P386" s="39"/>
      <c r="R386" s="18"/>
    </row>
    <row r="387" spans="13:18" x14ac:dyDescent="0.2">
      <c r="M387" s="39"/>
      <c r="N387" s="39"/>
      <c r="O387" s="39"/>
      <c r="P387" s="39"/>
      <c r="R387" s="18"/>
    </row>
    <row r="388" spans="13:18" x14ac:dyDescent="0.2">
      <c r="M388" s="39"/>
      <c r="N388" s="39"/>
      <c r="O388" s="39"/>
      <c r="P388" s="39"/>
      <c r="R388" s="18"/>
    </row>
    <row r="389" spans="13:18" x14ac:dyDescent="0.2">
      <c r="M389" s="39"/>
      <c r="N389" s="39"/>
      <c r="O389" s="39"/>
      <c r="P389" s="39"/>
      <c r="R389" s="18"/>
    </row>
    <row r="390" spans="13:18" x14ac:dyDescent="0.2">
      <c r="M390" s="39"/>
      <c r="N390" s="39"/>
      <c r="O390" s="39"/>
      <c r="P390" s="39"/>
      <c r="R390" s="18"/>
    </row>
    <row r="391" spans="13:18" x14ac:dyDescent="0.2">
      <c r="M391" s="39"/>
      <c r="N391" s="39"/>
      <c r="O391" s="39"/>
      <c r="P391" s="39"/>
      <c r="R391" s="18"/>
    </row>
    <row r="392" spans="13:18" x14ac:dyDescent="0.2">
      <c r="M392" s="39"/>
      <c r="N392" s="39"/>
      <c r="O392" s="39"/>
      <c r="P392" s="39"/>
      <c r="R392" s="18"/>
    </row>
    <row r="393" spans="13:18" x14ac:dyDescent="0.2">
      <c r="M393" s="39"/>
      <c r="N393" s="39"/>
      <c r="O393" s="39"/>
      <c r="P393" s="39"/>
      <c r="R393" s="18"/>
    </row>
    <row r="394" spans="13:18" x14ac:dyDescent="0.2">
      <c r="M394" s="39"/>
      <c r="N394" s="39"/>
      <c r="O394" s="39"/>
      <c r="P394" s="39"/>
      <c r="R394" s="18"/>
    </row>
    <row r="395" spans="13:18" x14ac:dyDescent="0.2">
      <c r="M395" s="39"/>
      <c r="N395" s="39"/>
      <c r="O395" s="39"/>
      <c r="P395" s="39"/>
      <c r="R395" s="18"/>
    </row>
    <row r="396" spans="13:18" x14ac:dyDescent="0.2">
      <c r="M396" s="39"/>
      <c r="N396" s="39"/>
      <c r="O396" s="39"/>
      <c r="P396" s="39"/>
      <c r="R396" s="18"/>
    </row>
    <row r="397" spans="13:18" x14ac:dyDescent="0.2">
      <c r="M397" s="39"/>
      <c r="N397" s="39"/>
      <c r="O397" s="39"/>
      <c r="P397" s="39"/>
      <c r="R397" s="18"/>
    </row>
    <row r="398" spans="13:18" x14ac:dyDescent="0.2">
      <c r="M398" s="39"/>
      <c r="N398" s="39"/>
      <c r="O398" s="39"/>
      <c r="P398" s="39"/>
      <c r="R398" s="18"/>
    </row>
    <row r="399" spans="13:18" x14ac:dyDescent="0.2">
      <c r="M399" s="39"/>
      <c r="N399" s="39"/>
      <c r="O399" s="39"/>
      <c r="P399" s="39"/>
      <c r="R399" s="18"/>
    </row>
    <row r="400" spans="13:18" x14ac:dyDescent="0.2">
      <c r="M400" s="39"/>
      <c r="N400" s="39"/>
      <c r="O400" s="39"/>
      <c r="P400" s="39"/>
      <c r="R400" s="18"/>
    </row>
    <row r="401" spans="13:18" x14ac:dyDescent="0.2">
      <c r="M401" s="39"/>
      <c r="N401" s="39"/>
      <c r="O401" s="39"/>
      <c r="P401" s="39"/>
      <c r="R401" s="18"/>
    </row>
    <row r="402" spans="13:18" x14ac:dyDescent="0.2">
      <c r="M402" s="39"/>
      <c r="N402" s="39"/>
      <c r="O402" s="39"/>
      <c r="P402" s="39"/>
      <c r="R402" s="18"/>
    </row>
    <row r="403" spans="13:18" x14ac:dyDescent="0.2">
      <c r="M403" s="39"/>
      <c r="N403" s="39"/>
      <c r="O403" s="39"/>
      <c r="P403" s="39"/>
      <c r="R403" s="18"/>
    </row>
    <row r="404" spans="13:18" x14ac:dyDescent="0.2">
      <c r="M404" s="39"/>
      <c r="N404" s="39"/>
      <c r="O404" s="39"/>
      <c r="P404" s="39"/>
      <c r="R404" s="18"/>
    </row>
    <row r="405" spans="13:18" x14ac:dyDescent="0.2">
      <c r="M405" s="39"/>
      <c r="N405" s="39"/>
      <c r="O405" s="39"/>
      <c r="P405" s="39"/>
      <c r="R405" s="18"/>
    </row>
    <row r="406" spans="13:18" x14ac:dyDescent="0.2">
      <c r="M406" s="39"/>
      <c r="N406" s="39"/>
      <c r="O406" s="39"/>
      <c r="P406" s="39"/>
      <c r="R406" s="18"/>
    </row>
    <row r="407" spans="13:18" x14ac:dyDescent="0.2">
      <c r="M407" s="39"/>
      <c r="N407" s="39"/>
      <c r="O407" s="39"/>
      <c r="P407" s="39"/>
      <c r="R407" s="18"/>
    </row>
    <row r="408" spans="13:18" x14ac:dyDescent="0.2">
      <c r="M408" s="39"/>
      <c r="N408" s="39"/>
      <c r="O408" s="39"/>
      <c r="P408" s="39"/>
      <c r="R408" s="18"/>
    </row>
    <row r="409" spans="13:18" x14ac:dyDescent="0.2">
      <c r="M409" s="39"/>
      <c r="N409" s="39"/>
      <c r="O409" s="39"/>
      <c r="P409" s="39"/>
      <c r="R409" s="18"/>
    </row>
    <row r="410" spans="13:18" x14ac:dyDescent="0.2">
      <c r="M410" s="39"/>
      <c r="N410" s="39"/>
      <c r="O410" s="39"/>
      <c r="P410" s="39"/>
      <c r="R410" s="18"/>
    </row>
    <row r="411" spans="13:18" x14ac:dyDescent="0.2">
      <c r="M411" s="39"/>
      <c r="N411" s="39"/>
      <c r="O411" s="39"/>
      <c r="P411" s="39"/>
      <c r="R411" s="18"/>
    </row>
    <row r="412" spans="13:18" x14ac:dyDescent="0.2">
      <c r="M412" s="39"/>
      <c r="N412" s="39"/>
      <c r="O412" s="39"/>
      <c r="P412" s="39"/>
      <c r="R412" s="18"/>
    </row>
    <row r="413" spans="13:18" x14ac:dyDescent="0.2">
      <c r="M413" s="39"/>
      <c r="N413" s="39"/>
      <c r="O413" s="39"/>
      <c r="P413" s="39"/>
      <c r="R413" s="18"/>
    </row>
    <row r="414" spans="13:18" x14ac:dyDescent="0.2">
      <c r="M414" s="39"/>
      <c r="N414" s="39"/>
      <c r="O414" s="39"/>
      <c r="P414" s="39"/>
      <c r="R414" s="18"/>
    </row>
    <row r="415" spans="13:18" x14ac:dyDescent="0.2">
      <c r="M415" s="39"/>
      <c r="N415" s="39"/>
      <c r="O415" s="39"/>
      <c r="P415" s="39"/>
      <c r="R415" s="18"/>
    </row>
    <row r="416" spans="13:18" x14ac:dyDescent="0.2">
      <c r="M416" s="39"/>
      <c r="N416" s="39"/>
      <c r="O416" s="39"/>
      <c r="P416" s="39"/>
      <c r="R416" s="18"/>
    </row>
    <row r="417" spans="13:18" x14ac:dyDescent="0.2">
      <c r="M417" s="39"/>
      <c r="N417" s="39"/>
      <c r="O417" s="39"/>
      <c r="P417" s="39"/>
      <c r="R417" s="18"/>
    </row>
    <row r="418" spans="13:18" x14ac:dyDescent="0.2">
      <c r="M418" s="39"/>
      <c r="N418" s="39"/>
      <c r="O418" s="39"/>
      <c r="P418" s="39"/>
      <c r="R418" s="18"/>
    </row>
    <row r="419" spans="13:18" x14ac:dyDescent="0.2">
      <c r="M419" s="39"/>
      <c r="N419" s="39"/>
      <c r="O419" s="39"/>
      <c r="P419" s="39"/>
      <c r="R419" s="18"/>
    </row>
    <row r="420" spans="13:18" x14ac:dyDescent="0.2">
      <c r="M420" s="39"/>
      <c r="N420" s="39"/>
      <c r="O420" s="39"/>
      <c r="P420" s="39"/>
      <c r="R420" s="18"/>
    </row>
    <row r="421" spans="13:18" x14ac:dyDescent="0.2">
      <c r="M421" s="39"/>
      <c r="N421" s="39"/>
      <c r="O421" s="39"/>
      <c r="P421" s="39"/>
      <c r="R421" s="18"/>
    </row>
    <row r="422" spans="13:18" x14ac:dyDescent="0.2">
      <c r="M422" s="39"/>
      <c r="N422" s="39"/>
      <c r="O422" s="39"/>
      <c r="P422" s="39"/>
      <c r="R422" s="18"/>
    </row>
    <row r="423" spans="13:18" x14ac:dyDescent="0.2">
      <c r="M423" s="39"/>
      <c r="N423" s="39"/>
      <c r="O423" s="39"/>
      <c r="P423" s="39"/>
      <c r="R423" s="18"/>
    </row>
    <row r="424" spans="13:18" x14ac:dyDescent="0.2">
      <c r="M424" s="39"/>
      <c r="N424" s="39"/>
      <c r="O424" s="39"/>
      <c r="P424" s="39"/>
      <c r="R424" s="18"/>
    </row>
    <row r="425" spans="13:18" x14ac:dyDescent="0.2">
      <c r="M425" s="39"/>
      <c r="N425" s="39"/>
      <c r="O425" s="39"/>
      <c r="P425" s="39"/>
      <c r="R425" s="18"/>
    </row>
    <row r="426" spans="13:18" x14ac:dyDescent="0.2">
      <c r="M426" s="39"/>
      <c r="N426" s="39"/>
      <c r="O426" s="39"/>
      <c r="P426" s="39"/>
      <c r="R426" s="18"/>
    </row>
    <row r="427" spans="13:18" x14ac:dyDescent="0.2">
      <c r="M427" s="39"/>
      <c r="N427" s="39"/>
      <c r="O427" s="39"/>
      <c r="P427" s="39"/>
      <c r="R427" s="18"/>
    </row>
    <row r="428" spans="13:18" x14ac:dyDescent="0.2">
      <c r="M428" s="39"/>
      <c r="N428" s="39"/>
      <c r="O428" s="39"/>
      <c r="P428" s="39"/>
      <c r="R428" s="18"/>
    </row>
    <row r="429" spans="13:18" x14ac:dyDescent="0.2">
      <c r="M429" s="39"/>
      <c r="N429" s="39"/>
      <c r="O429" s="39"/>
      <c r="P429" s="39"/>
      <c r="R429" s="18"/>
    </row>
    <row r="430" spans="13:18" x14ac:dyDescent="0.2">
      <c r="M430" s="39"/>
      <c r="N430" s="39"/>
      <c r="O430" s="39"/>
      <c r="P430" s="39"/>
      <c r="R430" s="18"/>
    </row>
    <row r="431" spans="13:18" x14ac:dyDescent="0.2">
      <c r="M431" s="39"/>
      <c r="N431" s="39"/>
      <c r="O431" s="39"/>
      <c r="P431" s="39"/>
      <c r="R431" s="18"/>
    </row>
    <row r="432" spans="13:18" x14ac:dyDescent="0.2">
      <c r="M432" s="39"/>
      <c r="N432" s="39"/>
      <c r="O432" s="39"/>
      <c r="P432" s="39"/>
      <c r="R432" s="18"/>
    </row>
    <row r="433" spans="13:18" x14ac:dyDescent="0.2">
      <c r="M433" s="39"/>
      <c r="N433" s="39"/>
      <c r="O433" s="39"/>
      <c r="P433" s="39"/>
      <c r="R433" s="18"/>
    </row>
    <row r="434" spans="13:18" x14ac:dyDescent="0.2">
      <c r="M434" s="39"/>
      <c r="N434" s="39"/>
      <c r="O434" s="39"/>
      <c r="P434" s="39"/>
      <c r="R434" s="18"/>
    </row>
    <row r="435" spans="13:18" x14ac:dyDescent="0.2">
      <c r="M435" s="39"/>
      <c r="N435" s="39"/>
      <c r="O435" s="39"/>
      <c r="P435" s="39"/>
      <c r="R435" s="18"/>
    </row>
    <row r="436" spans="13:18" x14ac:dyDescent="0.2">
      <c r="M436" s="39"/>
      <c r="N436" s="39"/>
      <c r="O436" s="39"/>
      <c r="P436" s="39"/>
      <c r="R436" s="18"/>
    </row>
    <row r="437" spans="13:18" x14ac:dyDescent="0.2">
      <c r="M437" s="39"/>
      <c r="N437" s="39"/>
      <c r="O437" s="39"/>
      <c r="P437" s="39"/>
      <c r="R437" s="18"/>
    </row>
    <row r="438" spans="13:18" x14ac:dyDescent="0.2">
      <c r="M438" s="39"/>
      <c r="N438" s="39"/>
      <c r="O438" s="39"/>
      <c r="P438" s="39"/>
      <c r="R438" s="18"/>
    </row>
    <row r="439" spans="13:18" x14ac:dyDescent="0.2">
      <c r="M439" s="39"/>
      <c r="N439" s="39"/>
      <c r="O439" s="39"/>
      <c r="P439" s="39"/>
      <c r="R439" s="18"/>
    </row>
    <row r="440" spans="13:18" x14ac:dyDescent="0.2">
      <c r="M440" s="39"/>
      <c r="N440" s="39"/>
      <c r="O440" s="39"/>
      <c r="P440" s="39"/>
      <c r="R440" s="18"/>
    </row>
    <row r="441" spans="13:18" x14ac:dyDescent="0.2">
      <c r="M441" s="39"/>
      <c r="N441" s="39"/>
      <c r="O441" s="39"/>
      <c r="P441" s="39"/>
      <c r="R441" s="18"/>
    </row>
    <row r="442" spans="13:18" x14ac:dyDescent="0.2">
      <c r="M442" s="39"/>
      <c r="N442" s="39"/>
      <c r="O442" s="39"/>
      <c r="P442" s="39"/>
      <c r="R442" s="18"/>
    </row>
    <row r="443" spans="13:18" x14ac:dyDescent="0.2">
      <c r="M443" s="39"/>
      <c r="N443" s="39"/>
      <c r="O443" s="39"/>
      <c r="P443" s="39"/>
      <c r="R443" s="18"/>
    </row>
    <row r="444" spans="13:18" x14ac:dyDescent="0.2">
      <c r="M444" s="39"/>
      <c r="N444" s="39"/>
      <c r="O444" s="39"/>
      <c r="P444" s="39"/>
      <c r="R444" s="18"/>
    </row>
    <row r="445" spans="13:18" x14ac:dyDescent="0.2">
      <c r="M445" s="39"/>
      <c r="N445" s="39"/>
      <c r="O445" s="39"/>
      <c r="P445" s="39"/>
      <c r="R445" s="18"/>
    </row>
    <row r="446" spans="13:18" x14ac:dyDescent="0.2">
      <c r="M446" s="39"/>
      <c r="N446" s="39"/>
      <c r="O446" s="39"/>
      <c r="P446" s="39"/>
      <c r="R446" s="18"/>
    </row>
    <row r="447" spans="13:18" x14ac:dyDescent="0.2">
      <c r="M447" s="39"/>
      <c r="N447" s="39"/>
      <c r="O447" s="39"/>
      <c r="P447" s="39"/>
      <c r="R447" s="18"/>
    </row>
    <row r="448" spans="13:18" x14ac:dyDescent="0.2">
      <c r="M448" s="39"/>
      <c r="N448" s="39"/>
      <c r="O448" s="39"/>
      <c r="P448" s="39"/>
      <c r="R448" s="18"/>
    </row>
    <row r="449" spans="13:18" x14ac:dyDescent="0.2">
      <c r="M449" s="39"/>
      <c r="N449" s="39"/>
      <c r="O449" s="39"/>
      <c r="P449" s="39"/>
      <c r="R449" s="18"/>
    </row>
    <row r="450" spans="13:18" x14ac:dyDescent="0.2">
      <c r="M450" s="39"/>
      <c r="N450" s="39"/>
      <c r="O450" s="39"/>
      <c r="P450" s="39"/>
      <c r="R450" s="18"/>
    </row>
    <row r="451" spans="13:18" x14ac:dyDescent="0.2">
      <c r="M451" s="39"/>
      <c r="N451" s="39"/>
      <c r="O451" s="39"/>
      <c r="P451" s="39"/>
      <c r="R451" s="18"/>
    </row>
    <row r="452" spans="13:18" x14ac:dyDescent="0.2">
      <c r="M452" s="39"/>
      <c r="N452" s="39"/>
      <c r="O452" s="39"/>
      <c r="P452" s="39"/>
      <c r="R452" s="18"/>
    </row>
    <row r="453" spans="13:18" x14ac:dyDescent="0.2">
      <c r="M453" s="39"/>
      <c r="N453" s="39"/>
      <c r="O453" s="39"/>
      <c r="P453" s="39"/>
      <c r="R453" s="18"/>
    </row>
    <row r="454" spans="13:18" x14ac:dyDescent="0.2">
      <c r="M454" s="39"/>
      <c r="N454" s="39"/>
      <c r="O454" s="39"/>
      <c r="P454" s="39"/>
      <c r="R454" s="18"/>
    </row>
    <row r="455" spans="13:18" x14ac:dyDescent="0.2">
      <c r="M455" s="39"/>
      <c r="N455" s="39"/>
      <c r="O455" s="39"/>
      <c r="P455" s="39"/>
      <c r="R455" s="18"/>
    </row>
    <row r="456" spans="13:18" x14ac:dyDescent="0.2">
      <c r="M456" s="39"/>
      <c r="N456" s="39"/>
      <c r="O456" s="39"/>
      <c r="P456" s="39"/>
      <c r="R456" s="18"/>
    </row>
    <row r="457" spans="13:18" x14ac:dyDescent="0.2">
      <c r="M457" s="39"/>
      <c r="N457" s="39"/>
      <c r="O457" s="39"/>
      <c r="P457" s="39"/>
      <c r="R457" s="18"/>
    </row>
    <row r="458" spans="13:18" x14ac:dyDescent="0.2">
      <c r="M458" s="39"/>
      <c r="N458" s="39"/>
      <c r="O458" s="39"/>
      <c r="P458" s="39"/>
      <c r="R458" s="18"/>
    </row>
    <row r="459" spans="13:18" x14ac:dyDescent="0.2">
      <c r="M459" s="39"/>
      <c r="N459" s="39"/>
      <c r="O459" s="39"/>
      <c r="P459" s="39"/>
      <c r="R459" s="18"/>
    </row>
    <row r="460" spans="13:18" x14ac:dyDescent="0.2">
      <c r="M460" s="39"/>
      <c r="N460" s="39"/>
      <c r="O460" s="39"/>
      <c r="P460" s="39"/>
      <c r="R460" s="18"/>
    </row>
    <row r="461" spans="13:18" x14ac:dyDescent="0.2">
      <c r="M461" s="39"/>
      <c r="N461" s="39"/>
      <c r="O461" s="39"/>
      <c r="P461" s="39"/>
      <c r="R461" s="18"/>
    </row>
    <row r="462" spans="13:18" x14ac:dyDescent="0.2">
      <c r="M462" s="39"/>
      <c r="N462" s="39"/>
      <c r="O462" s="39"/>
      <c r="P462" s="39"/>
      <c r="R462" s="18"/>
    </row>
    <row r="463" spans="13:18" x14ac:dyDescent="0.2">
      <c r="M463" s="39"/>
      <c r="N463" s="39"/>
      <c r="O463" s="39"/>
      <c r="P463" s="39"/>
      <c r="R463" s="18"/>
    </row>
    <row r="464" spans="13:18" x14ac:dyDescent="0.2">
      <c r="M464" s="39"/>
      <c r="N464" s="39"/>
      <c r="O464" s="39"/>
      <c r="P464" s="39"/>
      <c r="R464" s="18"/>
    </row>
    <row r="465" spans="13:18" x14ac:dyDescent="0.2">
      <c r="M465" s="39"/>
      <c r="N465" s="39"/>
      <c r="O465" s="39"/>
      <c r="P465" s="39"/>
      <c r="R465" s="18"/>
    </row>
    <row r="466" spans="13:18" x14ac:dyDescent="0.2">
      <c r="M466" s="39"/>
      <c r="N466" s="39"/>
      <c r="O466" s="39"/>
      <c r="P466" s="39"/>
      <c r="R466" s="18"/>
    </row>
    <row r="467" spans="13:18" x14ac:dyDescent="0.2">
      <c r="M467" s="39"/>
      <c r="N467" s="39"/>
      <c r="O467" s="39"/>
      <c r="P467" s="39"/>
      <c r="R467" s="18"/>
    </row>
    <row r="468" spans="13:18" x14ac:dyDescent="0.2">
      <c r="M468" s="39"/>
      <c r="N468" s="39"/>
      <c r="O468" s="39"/>
      <c r="P468" s="39"/>
      <c r="R468" s="18"/>
    </row>
    <row r="469" spans="13:18" x14ac:dyDescent="0.2">
      <c r="M469" s="39"/>
      <c r="N469" s="39"/>
      <c r="O469" s="39"/>
      <c r="P469" s="39"/>
      <c r="R469" s="18"/>
    </row>
    <row r="470" spans="13:18" x14ac:dyDescent="0.2">
      <c r="M470" s="39"/>
      <c r="N470" s="39"/>
      <c r="O470" s="39"/>
      <c r="P470" s="39"/>
      <c r="R470" s="18"/>
    </row>
    <row r="471" spans="13:18" x14ac:dyDescent="0.2">
      <c r="M471" s="39"/>
      <c r="N471" s="39"/>
      <c r="O471" s="39"/>
      <c r="P471" s="39"/>
      <c r="R471" s="18"/>
    </row>
    <row r="472" spans="13:18" x14ac:dyDescent="0.2">
      <c r="M472" s="39"/>
      <c r="N472" s="39"/>
      <c r="O472" s="39"/>
      <c r="P472" s="39"/>
      <c r="R472" s="18"/>
    </row>
    <row r="473" spans="13:18" x14ac:dyDescent="0.2">
      <c r="M473" s="39"/>
      <c r="N473" s="39"/>
      <c r="O473" s="39"/>
      <c r="P473" s="39"/>
      <c r="R473" s="18"/>
    </row>
    <row r="474" spans="13:18" x14ac:dyDescent="0.2">
      <c r="M474" s="39"/>
      <c r="N474" s="39"/>
      <c r="O474" s="39"/>
      <c r="P474" s="39"/>
      <c r="R474" s="18"/>
    </row>
    <row r="475" spans="13:18" x14ac:dyDescent="0.2">
      <c r="M475" s="39"/>
      <c r="N475" s="39"/>
      <c r="O475" s="39"/>
      <c r="P475" s="39"/>
      <c r="R475" s="18"/>
    </row>
    <row r="476" spans="13:18" x14ac:dyDescent="0.2">
      <c r="M476" s="39"/>
      <c r="N476" s="39"/>
      <c r="O476" s="39"/>
      <c r="P476" s="39"/>
      <c r="R476" s="18"/>
    </row>
    <row r="477" spans="13:18" x14ac:dyDescent="0.2">
      <c r="M477" s="39"/>
      <c r="N477" s="39"/>
      <c r="O477" s="39"/>
      <c r="P477" s="39"/>
      <c r="R477" s="18"/>
    </row>
    <row r="478" spans="13:18" x14ac:dyDescent="0.2">
      <c r="M478" s="39"/>
      <c r="N478" s="39"/>
      <c r="O478" s="39"/>
      <c r="P478" s="39"/>
      <c r="R478" s="18"/>
    </row>
    <row r="479" spans="13:18" x14ac:dyDescent="0.2">
      <c r="M479" s="39"/>
      <c r="N479" s="39"/>
      <c r="O479" s="39"/>
      <c r="P479" s="39"/>
      <c r="R479" s="18"/>
    </row>
    <row r="480" spans="13:18" x14ac:dyDescent="0.2">
      <c r="M480" s="39"/>
      <c r="N480" s="39"/>
      <c r="O480" s="39"/>
      <c r="P480" s="39"/>
      <c r="R480" s="18"/>
    </row>
    <row r="481" spans="13:18" x14ac:dyDescent="0.2">
      <c r="M481" s="39"/>
      <c r="N481" s="39"/>
      <c r="O481" s="39"/>
      <c r="P481" s="39"/>
      <c r="R481" s="18"/>
    </row>
    <row r="482" spans="13:18" x14ac:dyDescent="0.2">
      <c r="M482" s="39"/>
      <c r="N482" s="39"/>
      <c r="O482" s="39"/>
      <c r="P482" s="39"/>
      <c r="R482" s="18"/>
    </row>
    <row r="483" spans="13:18" x14ac:dyDescent="0.2">
      <c r="M483" s="39"/>
      <c r="N483" s="39"/>
      <c r="O483" s="39"/>
      <c r="P483" s="39"/>
      <c r="R483" s="18"/>
    </row>
    <row r="484" spans="13:18" x14ac:dyDescent="0.2">
      <c r="M484" s="39"/>
      <c r="N484" s="39"/>
      <c r="O484" s="39"/>
      <c r="P484" s="39"/>
      <c r="R484" s="18"/>
    </row>
    <row r="485" spans="13:18" x14ac:dyDescent="0.2">
      <c r="M485" s="39"/>
      <c r="N485" s="39"/>
      <c r="O485" s="39"/>
      <c r="P485" s="39"/>
      <c r="R485" s="18"/>
    </row>
    <row r="486" spans="13:18" x14ac:dyDescent="0.2">
      <c r="M486" s="39"/>
      <c r="N486" s="39"/>
      <c r="O486" s="39"/>
      <c r="P486" s="39"/>
      <c r="R486" s="18"/>
    </row>
    <row r="487" spans="13:18" x14ac:dyDescent="0.2">
      <c r="M487" s="39"/>
      <c r="N487" s="39"/>
      <c r="O487" s="39"/>
      <c r="P487" s="39"/>
      <c r="R487" s="18"/>
    </row>
    <row r="488" spans="13:18" x14ac:dyDescent="0.2">
      <c r="M488" s="39"/>
      <c r="N488" s="39"/>
      <c r="O488" s="39"/>
      <c r="P488" s="39"/>
      <c r="R488" s="18"/>
    </row>
    <row r="489" spans="13:18" x14ac:dyDescent="0.2">
      <c r="M489" s="39"/>
      <c r="N489" s="39"/>
      <c r="O489" s="39"/>
      <c r="P489" s="39"/>
      <c r="R489" s="18"/>
    </row>
    <row r="490" spans="13:18" x14ac:dyDescent="0.2">
      <c r="M490" s="39"/>
      <c r="N490" s="39"/>
      <c r="O490" s="39"/>
      <c r="P490" s="39"/>
      <c r="R490" s="18"/>
    </row>
    <row r="491" spans="13:18" x14ac:dyDescent="0.2">
      <c r="M491" s="39"/>
      <c r="N491" s="39"/>
      <c r="O491" s="39"/>
      <c r="P491" s="39"/>
      <c r="R491" s="18"/>
    </row>
    <row r="492" spans="13:18" x14ac:dyDescent="0.2">
      <c r="M492" s="39"/>
      <c r="N492" s="39"/>
      <c r="O492" s="39"/>
      <c r="P492" s="39"/>
      <c r="R492" s="18"/>
    </row>
    <row r="493" spans="13:18" x14ac:dyDescent="0.2">
      <c r="M493" s="39"/>
      <c r="N493" s="39"/>
      <c r="O493" s="39"/>
      <c r="P493" s="39"/>
      <c r="R493" s="18"/>
    </row>
    <row r="494" spans="13:18" x14ac:dyDescent="0.2">
      <c r="M494" s="39"/>
      <c r="N494" s="39"/>
      <c r="O494" s="39"/>
      <c r="P494" s="39"/>
      <c r="R494" s="18"/>
    </row>
    <row r="495" spans="13:18" x14ac:dyDescent="0.2">
      <c r="M495" s="39"/>
      <c r="N495" s="39"/>
      <c r="O495" s="39"/>
      <c r="P495" s="39"/>
      <c r="R495" s="18"/>
    </row>
    <row r="496" spans="13:18" x14ac:dyDescent="0.2">
      <c r="M496" s="39"/>
      <c r="N496" s="39"/>
      <c r="O496" s="39"/>
      <c r="P496" s="39"/>
      <c r="R496" s="18"/>
    </row>
    <row r="497" spans="13:18" x14ac:dyDescent="0.2">
      <c r="M497" s="39"/>
      <c r="N497" s="39"/>
      <c r="O497" s="39"/>
      <c r="P497" s="39"/>
      <c r="R497" s="18"/>
    </row>
    <row r="498" spans="13:18" x14ac:dyDescent="0.2">
      <c r="M498" s="39"/>
      <c r="N498" s="39"/>
      <c r="O498" s="39"/>
      <c r="P498" s="39"/>
      <c r="R498" s="18"/>
    </row>
    <row r="499" spans="13:18" x14ac:dyDescent="0.2">
      <c r="M499" s="39"/>
      <c r="N499" s="39"/>
      <c r="O499" s="39"/>
      <c r="P499" s="39"/>
      <c r="R499" s="18"/>
    </row>
    <row r="500" spans="13:18" x14ac:dyDescent="0.2">
      <c r="M500" s="39"/>
      <c r="N500" s="39"/>
      <c r="O500" s="39"/>
      <c r="P500" s="39"/>
      <c r="R500" s="18"/>
    </row>
    <row r="501" spans="13:18" x14ac:dyDescent="0.2">
      <c r="M501" s="39"/>
      <c r="N501" s="39"/>
      <c r="O501" s="39"/>
      <c r="P501" s="39"/>
      <c r="R501" s="18"/>
    </row>
    <row r="502" spans="13:18" x14ac:dyDescent="0.2">
      <c r="M502" s="39"/>
      <c r="N502" s="39"/>
      <c r="O502" s="39"/>
      <c r="P502" s="39"/>
      <c r="R502" s="18"/>
    </row>
    <row r="503" spans="13:18" x14ac:dyDescent="0.2">
      <c r="M503" s="39"/>
      <c r="N503" s="39"/>
      <c r="O503" s="39"/>
      <c r="P503" s="39"/>
      <c r="R503" s="18"/>
    </row>
    <row r="504" spans="13:18" x14ac:dyDescent="0.2">
      <c r="M504" s="39"/>
      <c r="N504" s="39"/>
      <c r="O504" s="39"/>
      <c r="P504" s="39"/>
      <c r="R504" s="18"/>
    </row>
    <row r="505" spans="13:18" x14ac:dyDescent="0.2">
      <c r="M505" s="39"/>
      <c r="N505" s="39"/>
      <c r="O505" s="39"/>
      <c r="P505" s="39"/>
      <c r="R505" s="18"/>
    </row>
    <row r="506" spans="13:18" x14ac:dyDescent="0.2">
      <c r="M506" s="39"/>
      <c r="N506" s="39"/>
      <c r="O506" s="39"/>
      <c r="P506" s="39"/>
      <c r="R506" s="18"/>
    </row>
    <row r="507" spans="13:18" x14ac:dyDescent="0.2">
      <c r="M507" s="39"/>
      <c r="N507" s="39"/>
      <c r="O507" s="39"/>
      <c r="P507" s="39"/>
      <c r="R507" s="18"/>
    </row>
    <row r="508" spans="13:18" x14ac:dyDescent="0.2">
      <c r="M508" s="39"/>
      <c r="N508" s="39"/>
      <c r="O508" s="39"/>
      <c r="P508" s="39"/>
      <c r="R508" s="18"/>
    </row>
    <row r="509" spans="13:18" x14ac:dyDescent="0.2">
      <c r="M509" s="39"/>
      <c r="N509" s="39"/>
      <c r="O509" s="39"/>
      <c r="P509" s="39"/>
      <c r="R509" s="18"/>
    </row>
    <row r="510" spans="13:18" x14ac:dyDescent="0.2">
      <c r="M510" s="39"/>
      <c r="N510" s="39"/>
      <c r="O510" s="39"/>
      <c r="P510" s="39"/>
      <c r="R510" s="18"/>
    </row>
    <row r="511" spans="13:18" x14ac:dyDescent="0.2">
      <c r="M511" s="39"/>
      <c r="N511" s="39"/>
      <c r="O511" s="39"/>
      <c r="P511" s="39"/>
      <c r="R511" s="18"/>
    </row>
    <row r="512" spans="13:18" x14ac:dyDescent="0.2">
      <c r="M512" s="39"/>
      <c r="N512" s="39"/>
      <c r="O512" s="39"/>
      <c r="P512" s="39"/>
      <c r="R512" s="18"/>
    </row>
    <row r="513" spans="13:18" x14ac:dyDescent="0.2">
      <c r="M513" s="39"/>
      <c r="N513" s="39"/>
      <c r="O513" s="39"/>
      <c r="P513" s="39"/>
      <c r="R513" s="18"/>
    </row>
    <row r="514" spans="13:18" x14ac:dyDescent="0.2">
      <c r="M514" s="39"/>
      <c r="N514" s="39"/>
      <c r="O514" s="39"/>
      <c r="P514" s="39"/>
      <c r="R514" s="18"/>
    </row>
    <row r="515" spans="13:18" x14ac:dyDescent="0.2">
      <c r="M515" s="39"/>
      <c r="N515" s="39"/>
      <c r="O515" s="39"/>
      <c r="P515" s="39"/>
      <c r="R515" s="18"/>
    </row>
    <row r="516" spans="13:18" x14ac:dyDescent="0.2">
      <c r="M516" s="39"/>
      <c r="N516" s="39"/>
      <c r="O516" s="39"/>
      <c r="P516" s="39"/>
      <c r="R516" s="18"/>
    </row>
    <row r="517" spans="13:18" x14ac:dyDescent="0.2">
      <c r="M517" s="39"/>
      <c r="N517" s="39"/>
      <c r="O517" s="39"/>
      <c r="P517" s="39"/>
      <c r="R517" s="18"/>
    </row>
    <row r="518" spans="13:18" x14ac:dyDescent="0.2">
      <c r="M518" s="39"/>
      <c r="N518" s="39"/>
      <c r="O518" s="39"/>
      <c r="P518" s="39"/>
      <c r="R518" s="18"/>
    </row>
    <row r="519" spans="13:18" x14ac:dyDescent="0.2">
      <c r="M519" s="39"/>
      <c r="N519" s="39"/>
      <c r="O519" s="39"/>
      <c r="P519" s="39"/>
      <c r="R519" s="18"/>
    </row>
    <row r="520" spans="13:18" x14ac:dyDescent="0.2">
      <c r="M520" s="39"/>
      <c r="N520" s="39"/>
      <c r="O520" s="39"/>
      <c r="P520" s="39"/>
      <c r="R520" s="18"/>
    </row>
    <row r="521" spans="13:18" x14ac:dyDescent="0.2">
      <c r="M521" s="39"/>
      <c r="N521" s="39"/>
      <c r="O521" s="39"/>
      <c r="P521" s="39"/>
      <c r="R521" s="18"/>
    </row>
    <row r="522" spans="13:18" x14ac:dyDescent="0.2">
      <c r="M522" s="39"/>
      <c r="N522" s="39"/>
      <c r="O522" s="39"/>
      <c r="P522" s="39"/>
      <c r="R522" s="18"/>
    </row>
    <row r="523" spans="13:18" x14ac:dyDescent="0.2">
      <c r="M523" s="39"/>
      <c r="N523" s="39"/>
      <c r="O523" s="39"/>
      <c r="P523" s="39"/>
      <c r="R523" s="18"/>
    </row>
    <row r="524" spans="13:18" x14ac:dyDescent="0.2">
      <c r="M524" s="39"/>
      <c r="N524" s="39"/>
      <c r="O524" s="39"/>
      <c r="P524" s="39"/>
      <c r="R524" s="18"/>
    </row>
    <row r="525" spans="13:18" x14ac:dyDescent="0.2">
      <c r="M525" s="39"/>
      <c r="N525" s="39"/>
      <c r="O525" s="39"/>
      <c r="P525" s="39"/>
      <c r="R525" s="18"/>
    </row>
    <row r="526" spans="13:18" x14ac:dyDescent="0.2">
      <c r="M526" s="39"/>
      <c r="N526" s="39"/>
      <c r="O526" s="39"/>
      <c r="P526" s="39"/>
      <c r="R526" s="18"/>
    </row>
    <row r="527" spans="13:18" x14ac:dyDescent="0.2">
      <c r="M527" s="39"/>
      <c r="N527" s="39"/>
      <c r="O527" s="39"/>
      <c r="P527" s="39"/>
      <c r="R527" s="18"/>
    </row>
    <row r="528" spans="13:18" x14ac:dyDescent="0.2">
      <c r="M528" s="39"/>
      <c r="N528" s="39"/>
      <c r="O528" s="39"/>
      <c r="P528" s="39"/>
      <c r="R528" s="18"/>
    </row>
    <row r="529" spans="13:18" x14ac:dyDescent="0.2">
      <c r="M529" s="39"/>
      <c r="N529" s="39"/>
      <c r="O529" s="39"/>
      <c r="P529" s="39"/>
      <c r="R529" s="18"/>
    </row>
    <row r="530" spans="13:18" x14ac:dyDescent="0.2">
      <c r="M530" s="39"/>
      <c r="N530" s="39"/>
      <c r="O530" s="39"/>
      <c r="P530" s="39"/>
      <c r="R530" s="18"/>
    </row>
    <row r="531" spans="13:18" x14ac:dyDescent="0.2">
      <c r="M531" s="39"/>
      <c r="N531" s="39"/>
      <c r="O531" s="39"/>
      <c r="P531" s="39"/>
      <c r="R531" s="18"/>
    </row>
    <row r="532" spans="13:18" x14ac:dyDescent="0.2">
      <c r="M532" s="39"/>
      <c r="N532" s="39"/>
      <c r="O532" s="39"/>
      <c r="P532" s="39"/>
      <c r="R532" s="18"/>
    </row>
    <row r="533" spans="13:18" x14ac:dyDescent="0.2">
      <c r="M533" s="39"/>
      <c r="N533" s="39"/>
      <c r="O533" s="39"/>
      <c r="P533" s="39"/>
      <c r="R533" s="18"/>
    </row>
    <row r="534" spans="13:18" x14ac:dyDescent="0.2">
      <c r="M534" s="39"/>
      <c r="N534" s="39"/>
      <c r="O534" s="39"/>
      <c r="P534" s="39"/>
      <c r="R534" s="18"/>
    </row>
    <row r="535" spans="13:18" x14ac:dyDescent="0.2">
      <c r="M535" s="39"/>
      <c r="N535" s="39"/>
      <c r="O535" s="39"/>
      <c r="P535" s="39"/>
      <c r="R535" s="18"/>
    </row>
    <row r="536" spans="13:18" x14ac:dyDescent="0.2">
      <c r="M536" s="39"/>
      <c r="N536" s="39"/>
      <c r="O536" s="39"/>
      <c r="P536" s="39"/>
      <c r="R536" s="18"/>
    </row>
    <row r="537" spans="13:18" x14ac:dyDescent="0.2">
      <c r="M537" s="39"/>
      <c r="N537" s="39"/>
      <c r="O537" s="39"/>
      <c r="P537" s="39"/>
      <c r="R537" s="18"/>
    </row>
    <row r="538" spans="13:18" x14ac:dyDescent="0.2">
      <c r="M538" s="39"/>
      <c r="N538" s="39"/>
      <c r="O538" s="39"/>
      <c r="P538" s="39"/>
      <c r="R538" s="18"/>
    </row>
    <row r="539" spans="13:18" x14ac:dyDescent="0.2">
      <c r="M539" s="39"/>
      <c r="N539" s="39"/>
      <c r="O539" s="39"/>
      <c r="P539" s="39"/>
      <c r="R539" s="18"/>
    </row>
    <row r="540" spans="13:18" x14ac:dyDescent="0.2">
      <c r="M540" s="39"/>
      <c r="N540" s="39"/>
      <c r="O540" s="39"/>
      <c r="P540" s="39"/>
      <c r="R540" s="18"/>
    </row>
    <row r="541" spans="13:18" x14ac:dyDescent="0.2">
      <c r="M541" s="39"/>
      <c r="N541" s="39"/>
      <c r="O541" s="39"/>
      <c r="P541" s="39"/>
      <c r="R541" s="18"/>
    </row>
    <row r="542" spans="13:18" x14ac:dyDescent="0.2">
      <c r="M542" s="39"/>
      <c r="N542" s="39"/>
      <c r="O542" s="39"/>
      <c r="P542" s="39"/>
      <c r="R542" s="18"/>
    </row>
    <row r="543" spans="13:18" x14ac:dyDescent="0.2">
      <c r="M543" s="39"/>
      <c r="N543" s="39"/>
      <c r="O543" s="39"/>
      <c r="P543" s="39"/>
      <c r="R543" s="18"/>
    </row>
    <row r="544" spans="13:18" x14ac:dyDescent="0.2">
      <c r="M544" s="39"/>
      <c r="N544" s="39"/>
      <c r="O544" s="39"/>
      <c r="P544" s="39"/>
      <c r="R544" s="18"/>
    </row>
    <row r="545" spans="13:18" x14ac:dyDescent="0.2">
      <c r="M545" s="39"/>
      <c r="N545" s="39"/>
      <c r="O545" s="39"/>
      <c r="P545" s="39"/>
      <c r="R545" s="18"/>
    </row>
    <row r="546" spans="13:18" x14ac:dyDescent="0.2">
      <c r="M546" s="39"/>
      <c r="N546" s="39"/>
      <c r="O546" s="39"/>
      <c r="P546" s="39"/>
      <c r="R546" s="18"/>
    </row>
    <row r="547" spans="13:18" x14ac:dyDescent="0.2">
      <c r="M547" s="39"/>
      <c r="N547" s="39"/>
      <c r="O547" s="39"/>
      <c r="P547" s="39"/>
      <c r="R547" s="18"/>
    </row>
    <row r="548" spans="13:18" x14ac:dyDescent="0.2">
      <c r="M548" s="39"/>
      <c r="N548" s="39"/>
      <c r="O548" s="39"/>
      <c r="P548" s="39"/>
      <c r="R548" s="18"/>
    </row>
    <row r="549" spans="13:18" x14ac:dyDescent="0.2">
      <c r="M549" s="39"/>
      <c r="N549" s="39"/>
      <c r="O549" s="39"/>
      <c r="P549" s="39"/>
      <c r="R549" s="18"/>
    </row>
    <row r="550" spans="13:18" x14ac:dyDescent="0.2">
      <c r="M550" s="39"/>
      <c r="N550" s="39"/>
      <c r="O550" s="39"/>
      <c r="P550" s="39"/>
      <c r="R550" s="18"/>
    </row>
    <row r="551" spans="13:18" x14ac:dyDescent="0.2">
      <c r="M551" s="39"/>
      <c r="N551" s="39"/>
      <c r="O551" s="39"/>
      <c r="P551" s="39"/>
      <c r="R551" s="18"/>
    </row>
    <row r="552" spans="13:18" x14ac:dyDescent="0.2">
      <c r="M552" s="39"/>
      <c r="N552" s="39"/>
      <c r="O552" s="39"/>
      <c r="P552" s="39"/>
      <c r="R552" s="18"/>
    </row>
    <row r="553" spans="13:18" x14ac:dyDescent="0.2">
      <c r="M553" s="39"/>
      <c r="N553" s="39"/>
      <c r="O553" s="39"/>
      <c r="P553" s="39"/>
      <c r="R553" s="18"/>
    </row>
    <row r="554" spans="13:18" x14ac:dyDescent="0.2">
      <c r="M554" s="39"/>
      <c r="N554" s="39"/>
      <c r="O554" s="39"/>
      <c r="P554" s="39"/>
      <c r="R554" s="18"/>
    </row>
    <row r="555" spans="13:18" x14ac:dyDescent="0.2">
      <c r="M555" s="39"/>
      <c r="N555" s="39"/>
      <c r="O555" s="39"/>
      <c r="P555" s="39"/>
      <c r="R555" s="18"/>
    </row>
    <row r="556" spans="13:18" x14ac:dyDescent="0.2">
      <c r="M556" s="39"/>
      <c r="N556" s="39"/>
      <c r="O556" s="39"/>
      <c r="P556" s="39"/>
      <c r="R556" s="18"/>
    </row>
    <row r="557" spans="13:18" x14ac:dyDescent="0.2">
      <c r="M557" s="39"/>
      <c r="N557" s="39"/>
      <c r="O557" s="39"/>
      <c r="P557" s="39"/>
      <c r="R557" s="18"/>
    </row>
    <row r="558" spans="13:18" x14ac:dyDescent="0.2">
      <c r="M558" s="39"/>
      <c r="N558" s="39"/>
      <c r="O558" s="39"/>
      <c r="P558" s="39"/>
      <c r="R558" s="18"/>
    </row>
    <row r="559" spans="13:18" x14ac:dyDescent="0.2">
      <c r="M559" s="39"/>
      <c r="N559" s="39"/>
      <c r="O559" s="39"/>
      <c r="P559" s="39"/>
      <c r="R559" s="18"/>
    </row>
    <row r="560" spans="13:18" x14ac:dyDescent="0.2">
      <c r="M560" s="39"/>
      <c r="N560" s="39"/>
      <c r="O560" s="39"/>
      <c r="P560" s="39"/>
      <c r="R560" s="18"/>
    </row>
    <row r="561" spans="13:18" x14ac:dyDescent="0.2">
      <c r="M561" s="39"/>
      <c r="N561" s="39"/>
      <c r="O561" s="39"/>
      <c r="P561" s="39"/>
      <c r="R561" s="18"/>
    </row>
    <row r="562" spans="13:18" x14ac:dyDescent="0.2">
      <c r="M562" s="39"/>
      <c r="N562" s="39"/>
      <c r="O562" s="39"/>
      <c r="P562" s="39"/>
      <c r="R562" s="18"/>
    </row>
    <row r="563" spans="13:18" x14ac:dyDescent="0.2">
      <c r="M563" s="39"/>
      <c r="N563" s="39"/>
      <c r="O563" s="39"/>
      <c r="P563" s="39"/>
      <c r="R563" s="18"/>
    </row>
    <row r="564" spans="13:18" x14ac:dyDescent="0.2">
      <c r="M564" s="39"/>
      <c r="N564" s="39"/>
      <c r="O564" s="39"/>
      <c r="P564" s="39"/>
      <c r="R564" s="18"/>
    </row>
    <row r="565" spans="13:18" x14ac:dyDescent="0.2">
      <c r="M565" s="39"/>
      <c r="N565" s="39"/>
      <c r="O565" s="39"/>
      <c r="P565" s="39"/>
      <c r="R565" s="18"/>
    </row>
    <row r="566" spans="13:18" x14ac:dyDescent="0.2">
      <c r="M566" s="39"/>
      <c r="N566" s="39"/>
      <c r="O566" s="39"/>
      <c r="P566" s="39"/>
      <c r="R566" s="18"/>
    </row>
    <row r="567" spans="13:18" x14ac:dyDescent="0.2">
      <c r="M567" s="39"/>
      <c r="N567" s="39"/>
      <c r="O567" s="39"/>
      <c r="P567" s="39"/>
      <c r="R567" s="18"/>
    </row>
    <row r="568" spans="13:18" x14ac:dyDescent="0.2">
      <c r="M568" s="39"/>
      <c r="N568" s="39"/>
      <c r="O568" s="39"/>
      <c r="P568" s="39"/>
      <c r="R568" s="18"/>
    </row>
    <row r="569" spans="13:18" x14ac:dyDescent="0.2">
      <c r="M569" s="39"/>
      <c r="N569" s="39"/>
      <c r="O569" s="39"/>
      <c r="P569" s="39"/>
      <c r="R569" s="18"/>
    </row>
    <row r="570" spans="13:18" x14ac:dyDescent="0.2">
      <c r="M570" s="39"/>
      <c r="N570" s="39"/>
      <c r="O570" s="39"/>
      <c r="P570" s="39"/>
      <c r="R570" s="18"/>
    </row>
    <row r="571" spans="13:18" x14ac:dyDescent="0.2">
      <c r="M571" s="39"/>
      <c r="N571" s="39"/>
      <c r="O571" s="39"/>
      <c r="P571" s="39"/>
      <c r="R571" s="18"/>
    </row>
    <row r="572" spans="13:18" x14ac:dyDescent="0.2">
      <c r="M572" s="39"/>
      <c r="N572" s="39"/>
      <c r="O572" s="39"/>
      <c r="P572" s="39"/>
      <c r="R572" s="18"/>
    </row>
    <row r="573" spans="13:18" x14ac:dyDescent="0.2">
      <c r="M573" s="39"/>
      <c r="N573" s="39"/>
      <c r="O573" s="39"/>
      <c r="P573" s="39"/>
      <c r="R573" s="18"/>
    </row>
    <row r="574" spans="13:18" x14ac:dyDescent="0.2">
      <c r="M574" s="39"/>
      <c r="N574" s="39"/>
      <c r="O574" s="39"/>
      <c r="P574" s="39"/>
      <c r="R574" s="18"/>
    </row>
    <row r="575" spans="13:18" x14ac:dyDescent="0.2">
      <c r="M575" s="39"/>
      <c r="N575" s="39"/>
      <c r="O575" s="39"/>
      <c r="P575" s="39"/>
      <c r="R575" s="18"/>
    </row>
    <row r="576" spans="13:18" x14ac:dyDescent="0.2">
      <c r="M576" s="39"/>
      <c r="N576" s="39"/>
      <c r="O576" s="39"/>
      <c r="P576" s="39"/>
      <c r="R576" s="18"/>
    </row>
    <row r="577" spans="13:18" x14ac:dyDescent="0.2">
      <c r="M577" s="39"/>
      <c r="N577" s="39"/>
      <c r="O577" s="39"/>
      <c r="P577" s="39"/>
      <c r="R577" s="18"/>
    </row>
    <row r="578" spans="13:18" x14ac:dyDescent="0.2">
      <c r="M578" s="39"/>
      <c r="N578" s="39"/>
      <c r="O578" s="39"/>
      <c r="P578" s="39"/>
      <c r="R578" s="18"/>
    </row>
    <row r="579" spans="13:18" x14ac:dyDescent="0.2">
      <c r="M579" s="39"/>
      <c r="N579" s="39"/>
      <c r="O579" s="39"/>
      <c r="P579" s="39"/>
      <c r="R579" s="18"/>
    </row>
    <row r="580" spans="13:18" x14ac:dyDescent="0.2">
      <c r="M580" s="39"/>
      <c r="N580" s="39"/>
      <c r="O580" s="39"/>
      <c r="P580" s="39"/>
      <c r="R580" s="18"/>
    </row>
    <row r="581" spans="13:18" x14ac:dyDescent="0.2">
      <c r="M581" s="39"/>
      <c r="N581" s="39"/>
      <c r="O581" s="39"/>
      <c r="P581" s="39"/>
      <c r="R581" s="18"/>
    </row>
    <row r="582" spans="13:18" x14ac:dyDescent="0.2">
      <c r="M582" s="39"/>
      <c r="N582" s="39"/>
      <c r="O582" s="39"/>
      <c r="P582" s="39"/>
      <c r="R582" s="18"/>
    </row>
    <row r="583" spans="13:18" x14ac:dyDescent="0.2">
      <c r="M583" s="39"/>
      <c r="N583" s="39"/>
      <c r="O583" s="39"/>
      <c r="P583" s="39"/>
      <c r="R583" s="18"/>
    </row>
    <row r="584" spans="13:18" x14ac:dyDescent="0.2">
      <c r="M584" s="39"/>
      <c r="N584" s="39"/>
      <c r="O584" s="39"/>
      <c r="P584" s="39"/>
      <c r="R584" s="18"/>
    </row>
    <row r="585" spans="13:18" x14ac:dyDescent="0.2">
      <c r="M585" s="39"/>
      <c r="N585" s="39"/>
      <c r="O585" s="39"/>
      <c r="P585" s="39"/>
      <c r="R585" s="18"/>
    </row>
    <row r="586" spans="13:18" x14ac:dyDescent="0.2">
      <c r="M586" s="39"/>
      <c r="N586" s="39"/>
      <c r="O586" s="39"/>
      <c r="P586" s="39"/>
      <c r="R586" s="18"/>
    </row>
    <row r="587" spans="13:18" x14ac:dyDescent="0.2">
      <c r="M587" s="39"/>
      <c r="N587" s="39"/>
      <c r="O587" s="39"/>
      <c r="P587" s="39"/>
      <c r="R587" s="18"/>
    </row>
    <row r="588" spans="13:18" x14ac:dyDescent="0.2">
      <c r="M588" s="39"/>
      <c r="N588" s="39"/>
      <c r="O588" s="39"/>
      <c r="P588" s="39"/>
      <c r="R588" s="18"/>
    </row>
    <row r="589" spans="13:18" x14ac:dyDescent="0.2">
      <c r="M589" s="39"/>
      <c r="N589" s="39"/>
      <c r="O589" s="39"/>
      <c r="P589" s="39"/>
      <c r="R589" s="18"/>
    </row>
    <row r="590" spans="13:18" x14ac:dyDescent="0.2">
      <c r="M590" s="39"/>
      <c r="N590" s="39"/>
      <c r="O590" s="39"/>
      <c r="P590" s="39"/>
      <c r="R590" s="18"/>
    </row>
    <row r="591" spans="13:18" x14ac:dyDescent="0.2">
      <c r="M591" s="39"/>
      <c r="N591" s="39"/>
      <c r="O591" s="39"/>
      <c r="P591" s="39"/>
      <c r="R591" s="18"/>
    </row>
    <row r="592" spans="13:18" x14ac:dyDescent="0.2">
      <c r="M592" s="39"/>
      <c r="N592" s="39"/>
      <c r="O592" s="39"/>
      <c r="P592" s="39"/>
      <c r="R592" s="18"/>
    </row>
    <row r="593" spans="13:18" x14ac:dyDescent="0.2">
      <c r="M593" s="39"/>
      <c r="N593" s="39"/>
      <c r="O593" s="39"/>
      <c r="P593" s="39"/>
      <c r="R593" s="18"/>
    </row>
    <row r="594" spans="13:18" x14ac:dyDescent="0.2">
      <c r="M594" s="39"/>
      <c r="N594" s="39"/>
      <c r="O594" s="39"/>
      <c r="P594" s="39"/>
      <c r="R594" s="18"/>
    </row>
    <row r="595" spans="13:18" x14ac:dyDescent="0.2">
      <c r="M595" s="39"/>
      <c r="N595" s="39"/>
      <c r="O595" s="39"/>
      <c r="P595" s="39"/>
      <c r="R595" s="18"/>
    </row>
    <row r="596" spans="13:18" x14ac:dyDescent="0.2">
      <c r="M596" s="39"/>
      <c r="N596" s="39"/>
      <c r="O596" s="39"/>
      <c r="P596" s="39"/>
      <c r="R596" s="18"/>
    </row>
    <row r="597" spans="13:18" x14ac:dyDescent="0.2">
      <c r="M597" s="39"/>
      <c r="N597" s="39"/>
      <c r="O597" s="39"/>
      <c r="P597" s="39"/>
      <c r="R597" s="18"/>
    </row>
    <row r="598" spans="13:18" x14ac:dyDescent="0.2">
      <c r="M598" s="39"/>
      <c r="N598" s="39"/>
      <c r="O598" s="39"/>
      <c r="P598" s="39"/>
      <c r="R598" s="18"/>
    </row>
    <row r="599" spans="13:18" x14ac:dyDescent="0.2">
      <c r="M599" s="39"/>
      <c r="N599" s="39"/>
      <c r="O599" s="39"/>
      <c r="P599" s="39"/>
      <c r="R599" s="18"/>
    </row>
    <row r="600" spans="13:18" x14ac:dyDescent="0.2">
      <c r="M600" s="39"/>
      <c r="N600" s="39"/>
      <c r="O600" s="39"/>
      <c r="P600" s="39"/>
      <c r="R600" s="18"/>
    </row>
    <row r="601" spans="13:18" x14ac:dyDescent="0.2">
      <c r="M601" s="39"/>
      <c r="N601" s="39"/>
      <c r="O601" s="39"/>
      <c r="P601" s="39"/>
      <c r="R601" s="18"/>
    </row>
    <row r="602" spans="13:18" x14ac:dyDescent="0.2">
      <c r="M602" s="39"/>
      <c r="N602" s="39"/>
      <c r="O602" s="39"/>
      <c r="P602" s="39"/>
      <c r="R602" s="18"/>
    </row>
    <row r="603" spans="13:18" x14ac:dyDescent="0.2">
      <c r="M603" s="39"/>
      <c r="N603" s="39"/>
      <c r="O603" s="39"/>
      <c r="P603" s="39"/>
      <c r="R603" s="18"/>
    </row>
    <row r="604" spans="13:18" x14ac:dyDescent="0.2">
      <c r="M604" s="39"/>
      <c r="N604" s="39"/>
      <c r="O604" s="39"/>
      <c r="P604" s="39"/>
      <c r="R604" s="18"/>
    </row>
    <row r="605" spans="13:18" x14ac:dyDescent="0.2">
      <c r="M605" s="39"/>
      <c r="N605" s="39"/>
      <c r="O605" s="39"/>
      <c r="P605" s="39"/>
      <c r="R605" s="18"/>
    </row>
    <row r="606" spans="13:18" x14ac:dyDescent="0.2">
      <c r="M606" s="39"/>
      <c r="N606" s="39"/>
      <c r="O606" s="39"/>
      <c r="P606" s="39"/>
      <c r="R606" s="18"/>
    </row>
    <row r="607" spans="13:18" x14ac:dyDescent="0.2">
      <c r="M607" s="39"/>
      <c r="N607" s="39"/>
      <c r="O607" s="39"/>
      <c r="P607" s="39"/>
      <c r="R607" s="18"/>
    </row>
    <row r="608" spans="13:18" x14ac:dyDescent="0.2">
      <c r="M608" s="39"/>
      <c r="N608" s="39"/>
      <c r="O608" s="39"/>
      <c r="P608" s="39"/>
      <c r="R608" s="18"/>
    </row>
    <row r="609" spans="13:18" x14ac:dyDescent="0.2">
      <c r="M609" s="39"/>
      <c r="N609" s="39"/>
      <c r="O609" s="39"/>
      <c r="P609" s="39"/>
      <c r="R609" s="18"/>
    </row>
    <row r="610" spans="13:18" x14ac:dyDescent="0.2">
      <c r="M610" s="39"/>
      <c r="N610" s="39"/>
      <c r="O610" s="39"/>
      <c r="P610" s="39"/>
      <c r="R610" s="18"/>
    </row>
    <row r="611" spans="13:18" x14ac:dyDescent="0.2">
      <c r="M611" s="39"/>
      <c r="N611" s="39"/>
      <c r="O611" s="39"/>
      <c r="P611" s="39"/>
      <c r="R611" s="18"/>
    </row>
    <row r="612" spans="13:18" x14ac:dyDescent="0.2">
      <c r="M612" s="39"/>
      <c r="N612" s="39"/>
      <c r="O612" s="39"/>
      <c r="P612" s="39"/>
      <c r="R612" s="18"/>
    </row>
    <row r="613" spans="13:18" x14ac:dyDescent="0.2">
      <c r="M613" s="39"/>
      <c r="N613" s="39"/>
      <c r="O613" s="39"/>
      <c r="P613" s="39"/>
      <c r="R613" s="18"/>
    </row>
    <row r="614" spans="13:18" x14ac:dyDescent="0.2">
      <c r="M614" s="39"/>
      <c r="N614" s="39"/>
      <c r="O614" s="39"/>
      <c r="P614" s="39"/>
      <c r="R614" s="18"/>
    </row>
    <row r="615" spans="13:18" x14ac:dyDescent="0.2">
      <c r="M615" s="39"/>
      <c r="N615" s="39"/>
      <c r="O615" s="39"/>
      <c r="P615" s="39"/>
      <c r="R615" s="18"/>
    </row>
    <row r="616" spans="13:18" x14ac:dyDescent="0.2">
      <c r="M616" s="39"/>
      <c r="N616" s="39"/>
      <c r="O616" s="39"/>
      <c r="P616" s="39"/>
      <c r="R616" s="18"/>
    </row>
    <row r="617" spans="13:18" x14ac:dyDescent="0.2">
      <c r="M617" s="39"/>
      <c r="N617" s="39"/>
      <c r="O617" s="39"/>
      <c r="P617" s="39"/>
      <c r="R617" s="18"/>
    </row>
    <row r="618" spans="13:18" x14ac:dyDescent="0.2">
      <c r="M618" s="39"/>
      <c r="N618" s="39"/>
      <c r="O618" s="39"/>
      <c r="P618" s="39"/>
      <c r="R618" s="18"/>
    </row>
    <row r="619" spans="13:18" x14ac:dyDescent="0.2">
      <c r="M619" s="39"/>
      <c r="N619" s="39"/>
      <c r="O619" s="39"/>
      <c r="P619" s="39"/>
      <c r="R619" s="18"/>
    </row>
    <row r="620" spans="13:18" x14ac:dyDescent="0.2">
      <c r="M620" s="39"/>
      <c r="N620" s="39"/>
      <c r="O620" s="39"/>
      <c r="P620" s="39"/>
      <c r="R620" s="18"/>
    </row>
    <row r="621" spans="13:18" x14ac:dyDescent="0.2">
      <c r="M621" s="39"/>
      <c r="N621" s="39"/>
      <c r="O621" s="39"/>
      <c r="P621" s="39"/>
      <c r="R621" s="18"/>
    </row>
    <row r="622" spans="13:18" x14ac:dyDescent="0.2">
      <c r="M622" s="39"/>
      <c r="N622" s="39"/>
      <c r="O622" s="39"/>
      <c r="P622" s="39"/>
      <c r="R622" s="18"/>
    </row>
    <row r="623" spans="13:18" x14ac:dyDescent="0.2">
      <c r="M623" s="39"/>
      <c r="N623" s="39"/>
      <c r="O623" s="39"/>
      <c r="P623" s="39"/>
      <c r="R623" s="18"/>
    </row>
    <row r="624" spans="13:18" x14ac:dyDescent="0.2">
      <c r="M624" s="39"/>
      <c r="N624" s="39"/>
      <c r="O624" s="39"/>
      <c r="P624" s="39"/>
      <c r="R624" s="18"/>
    </row>
    <row r="625" spans="13:18" x14ac:dyDescent="0.2">
      <c r="M625" s="39"/>
      <c r="N625" s="39"/>
      <c r="O625" s="39"/>
      <c r="P625" s="39"/>
      <c r="R625" s="18"/>
    </row>
    <row r="626" spans="13:18" x14ac:dyDescent="0.2">
      <c r="M626" s="39"/>
      <c r="N626" s="39"/>
      <c r="O626" s="39"/>
      <c r="P626" s="39"/>
      <c r="R626" s="18"/>
    </row>
    <row r="627" spans="13:18" x14ac:dyDescent="0.2">
      <c r="M627" s="39"/>
      <c r="N627" s="39"/>
      <c r="O627" s="39"/>
      <c r="P627" s="39"/>
      <c r="R627" s="18"/>
    </row>
    <row r="628" spans="13:18" x14ac:dyDescent="0.2">
      <c r="M628" s="39"/>
      <c r="N628" s="39"/>
      <c r="O628" s="39"/>
      <c r="P628" s="39"/>
      <c r="R628" s="18"/>
    </row>
    <row r="629" spans="13:18" x14ac:dyDescent="0.2">
      <c r="M629" s="39"/>
      <c r="N629" s="39"/>
      <c r="O629" s="39"/>
      <c r="P629" s="39"/>
      <c r="R629" s="18"/>
    </row>
    <row r="630" spans="13:18" x14ac:dyDescent="0.2">
      <c r="M630" s="39"/>
      <c r="N630" s="39"/>
      <c r="O630" s="39"/>
      <c r="P630" s="39"/>
      <c r="R630" s="18"/>
    </row>
    <row r="631" spans="13:18" x14ac:dyDescent="0.2">
      <c r="M631" s="39"/>
      <c r="N631" s="39"/>
      <c r="O631" s="39"/>
      <c r="P631" s="39"/>
      <c r="R631" s="18"/>
    </row>
    <row r="632" spans="13:18" x14ac:dyDescent="0.2">
      <c r="M632" s="39"/>
      <c r="N632" s="39"/>
      <c r="O632" s="39"/>
      <c r="P632" s="39"/>
      <c r="R632" s="18"/>
    </row>
    <row r="633" spans="13:18" x14ac:dyDescent="0.2">
      <c r="M633" s="39"/>
      <c r="N633" s="39"/>
      <c r="O633" s="39"/>
      <c r="P633" s="39"/>
      <c r="R633" s="18"/>
    </row>
    <row r="634" spans="13:18" x14ac:dyDescent="0.2">
      <c r="M634" s="39"/>
      <c r="N634" s="39"/>
      <c r="O634" s="39"/>
      <c r="P634" s="39"/>
      <c r="R634" s="18"/>
    </row>
    <row r="635" spans="13:18" x14ac:dyDescent="0.2">
      <c r="M635" s="39"/>
      <c r="N635" s="39"/>
      <c r="O635" s="39"/>
      <c r="P635" s="39"/>
      <c r="R635" s="18"/>
    </row>
    <row r="636" spans="13:18" x14ac:dyDescent="0.2">
      <c r="M636" s="39"/>
      <c r="N636" s="39"/>
      <c r="O636" s="39"/>
      <c r="P636" s="39"/>
      <c r="R636" s="18"/>
    </row>
    <row r="637" spans="13:18" x14ac:dyDescent="0.2">
      <c r="M637" s="39"/>
      <c r="N637" s="39"/>
      <c r="O637" s="39"/>
      <c r="P637" s="39"/>
      <c r="R637" s="18"/>
    </row>
    <row r="638" spans="13:18" x14ac:dyDescent="0.2">
      <c r="M638" s="39"/>
      <c r="N638" s="39"/>
      <c r="O638" s="39"/>
      <c r="P638" s="39"/>
      <c r="R638" s="18"/>
    </row>
    <row r="639" spans="13:18" x14ac:dyDescent="0.2">
      <c r="M639" s="39"/>
      <c r="N639" s="39"/>
      <c r="O639" s="39"/>
      <c r="P639" s="39"/>
      <c r="R639" s="18"/>
    </row>
    <row r="640" spans="13:18" x14ac:dyDescent="0.2">
      <c r="M640" s="39"/>
      <c r="N640" s="39"/>
      <c r="O640" s="39"/>
      <c r="P640" s="39"/>
      <c r="R640" s="18"/>
    </row>
    <row r="641" spans="13:18" x14ac:dyDescent="0.2">
      <c r="M641" s="39"/>
      <c r="N641" s="39"/>
      <c r="O641" s="39"/>
      <c r="P641" s="39"/>
      <c r="R641" s="18"/>
    </row>
    <row r="642" spans="13:18" x14ac:dyDescent="0.2">
      <c r="M642" s="39"/>
      <c r="N642" s="39"/>
      <c r="O642" s="39"/>
      <c r="P642" s="39"/>
      <c r="R642" s="18"/>
    </row>
    <row r="643" spans="13:18" x14ac:dyDescent="0.2">
      <c r="M643" s="39"/>
      <c r="N643" s="39"/>
      <c r="O643" s="39"/>
      <c r="P643" s="39"/>
      <c r="R643" s="18"/>
    </row>
    <row r="644" spans="13:18" x14ac:dyDescent="0.2">
      <c r="M644" s="39"/>
      <c r="N644" s="39"/>
      <c r="O644" s="39"/>
      <c r="P644" s="39"/>
      <c r="R644" s="18"/>
    </row>
    <row r="645" spans="13:18" x14ac:dyDescent="0.2">
      <c r="M645" s="39"/>
      <c r="N645" s="39"/>
      <c r="O645" s="39"/>
      <c r="P645" s="39"/>
      <c r="R645" s="18"/>
    </row>
    <row r="646" spans="13:18" x14ac:dyDescent="0.2">
      <c r="M646" s="39"/>
      <c r="N646" s="39"/>
      <c r="O646" s="39"/>
      <c r="P646" s="39"/>
      <c r="R646" s="18"/>
    </row>
    <row r="647" spans="13:18" x14ac:dyDescent="0.2">
      <c r="M647" s="39"/>
      <c r="N647" s="39"/>
      <c r="O647" s="39"/>
      <c r="P647" s="39"/>
      <c r="R647" s="18"/>
    </row>
    <row r="648" spans="13:18" x14ac:dyDescent="0.2">
      <c r="M648" s="39"/>
      <c r="N648" s="39"/>
      <c r="O648" s="39"/>
      <c r="P648" s="39"/>
      <c r="R648" s="18"/>
    </row>
    <row r="649" spans="13:18" x14ac:dyDescent="0.2">
      <c r="M649" s="39"/>
      <c r="N649" s="39"/>
      <c r="O649" s="39"/>
      <c r="P649" s="39"/>
      <c r="R649" s="18"/>
    </row>
    <row r="650" spans="13:18" x14ac:dyDescent="0.2">
      <c r="M650" s="39"/>
      <c r="N650" s="39"/>
      <c r="O650" s="39"/>
      <c r="P650" s="39"/>
      <c r="R650" s="18"/>
    </row>
    <row r="651" spans="13:18" x14ac:dyDescent="0.2">
      <c r="M651" s="39"/>
      <c r="N651" s="39"/>
      <c r="O651" s="39"/>
      <c r="P651" s="39"/>
      <c r="R651" s="18"/>
    </row>
    <row r="652" spans="13:18" x14ac:dyDescent="0.2">
      <c r="M652" s="39"/>
      <c r="N652" s="39"/>
      <c r="O652" s="39"/>
      <c r="P652" s="39"/>
      <c r="R652" s="18"/>
    </row>
    <row r="653" spans="13:18" x14ac:dyDescent="0.2">
      <c r="M653" s="39"/>
      <c r="N653" s="39"/>
      <c r="O653" s="39"/>
      <c r="P653" s="39"/>
      <c r="R653" s="18"/>
    </row>
    <row r="654" spans="13:18" x14ac:dyDescent="0.2">
      <c r="M654" s="39"/>
      <c r="N654" s="39"/>
      <c r="O654" s="39"/>
      <c r="P654" s="39"/>
      <c r="R654" s="18"/>
    </row>
    <row r="655" spans="13:18" x14ac:dyDescent="0.2">
      <c r="M655" s="39"/>
      <c r="N655" s="39"/>
      <c r="O655" s="39"/>
      <c r="P655" s="39"/>
      <c r="R655" s="18"/>
    </row>
    <row r="656" spans="13:18" x14ac:dyDescent="0.2">
      <c r="M656" s="39"/>
      <c r="N656" s="39"/>
      <c r="O656" s="39"/>
      <c r="P656" s="39"/>
      <c r="R656" s="18"/>
    </row>
    <row r="657" spans="13:18" x14ac:dyDescent="0.2">
      <c r="M657" s="39"/>
      <c r="N657" s="39"/>
      <c r="O657" s="39"/>
      <c r="P657" s="39"/>
      <c r="R657" s="18"/>
    </row>
    <row r="658" spans="13:18" x14ac:dyDescent="0.2">
      <c r="M658" s="39"/>
      <c r="N658" s="39"/>
      <c r="O658" s="39"/>
      <c r="P658" s="39"/>
      <c r="R658" s="18"/>
    </row>
    <row r="659" spans="13:18" x14ac:dyDescent="0.2">
      <c r="M659" s="39"/>
      <c r="N659" s="39"/>
      <c r="O659" s="39"/>
      <c r="P659" s="39"/>
      <c r="R659" s="18"/>
    </row>
    <row r="660" spans="13:18" x14ac:dyDescent="0.2">
      <c r="M660" s="39"/>
      <c r="N660" s="39"/>
      <c r="O660" s="39"/>
      <c r="P660" s="39"/>
      <c r="R660" s="18"/>
    </row>
    <row r="661" spans="13:18" x14ac:dyDescent="0.2">
      <c r="M661" s="39"/>
      <c r="N661" s="39"/>
      <c r="O661" s="39"/>
      <c r="P661" s="39"/>
      <c r="R661" s="18"/>
    </row>
    <row r="662" spans="13:18" x14ac:dyDescent="0.2">
      <c r="M662" s="39"/>
      <c r="N662" s="39"/>
      <c r="O662" s="39"/>
      <c r="P662" s="39"/>
      <c r="R662" s="18"/>
    </row>
    <row r="663" spans="13:18" x14ac:dyDescent="0.2">
      <c r="M663" s="39"/>
      <c r="N663" s="39"/>
      <c r="O663" s="39"/>
      <c r="P663" s="39"/>
      <c r="R663" s="18"/>
    </row>
    <row r="664" spans="13:18" x14ac:dyDescent="0.2">
      <c r="M664" s="39"/>
      <c r="N664" s="39"/>
      <c r="O664" s="39"/>
      <c r="P664" s="39"/>
      <c r="R664" s="18"/>
    </row>
    <row r="665" spans="13:18" x14ac:dyDescent="0.2">
      <c r="M665" s="39"/>
      <c r="N665" s="39"/>
      <c r="O665" s="39"/>
      <c r="P665" s="39"/>
      <c r="R665" s="18"/>
    </row>
    <row r="666" spans="13:18" x14ac:dyDescent="0.2">
      <c r="M666" s="39"/>
      <c r="N666" s="39"/>
      <c r="O666" s="39"/>
      <c r="P666" s="39"/>
      <c r="R666" s="18"/>
    </row>
    <row r="667" spans="13:18" x14ac:dyDescent="0.2">
      <c r="M667" s="39"/>
      <c r="N667" s="39"/>
      <c r="O667" s="39"/>
      <c r="P667" s="39"/>
      <c r="R667" s="18"/>
    </row>
    <row r="668" spans="13:18" x14ac:dyDescent="0.2">
      <c r="M668" s="39"/>
      <c r="N668" s="39"/>
      <c r="O668" s="39"/>
      <c r="P668" s="39"/>
      <c r="R668" s="18"/>
    </row>
    <row r="669" spans="13:18" x14ac:dyDescent="0.2">
      <c r="M669" s="39"/>
      <c r="N669" s="39"/>
      <c r="O669" s="39"/>
      <c r="P669" s="39"/>
      <c r="R669" s="18"/>
    </row>
    <row r="670" spans="13:18" x14ac:dyDescent="0.2">
      <c r="M670" s="39"/>
      <c r="N670" s="39"/>
      <c r="O670" s="39"/>
      <c r="P670" s="39"/>
      <c r="R670" s="18"/>
    </row>
    <row r="671" spans="13:18" x14ac:dyDescent="0.2">
      <c r="M671" s="39"/>
      <c r="N671" s="39"/>
      <c r="O671" s="39"/>
      <c r="P671" s="39"/>
      <c r="R671" s="18"/>
    </row>
    <row r="672" spans="13:18" x14ac:dyDescent="0.2">
      <c r="M672" s="39"/>
      <c r="N672" s="39"/>
      <c r="O672" s="39"/>
      <c r="P672" s="39"/>
      <c r="R672" s="18"/>
    </row>
    <row r="673" spans="13:18" x14ac:dyDescent="0.2">
      <c r="M673" s="39"/>
      <c r="N673" s="39"/>
      <c r="O673" s="39"/>
      <c r="P673" s="39"/>
      <c r="R673" s="18"/>
    </row>
    <row r="674" spans="13:18" x14ac:dyDescent="0.2">
      <c r="M674" s="39"/>
      <c r="N674" s="39"/>
      <c r="O674" s="39"/>
      <c r="P674" s="39"/>
      <c r="R674" s="18"/>
    </row>
    <row r="675" spans="13:18" x14ac:dyDescent="0.2">
      <c r="M675" s="39"/>
      <c r="N675" s="39"/>
      <c r="O675" s="39"/>
      <c r="P675" s="39"/>
      <c r="R675" s="18"/>
    </row>
    <row r="676" spans="13:18" x14ac:dyDescent="0.2">
      <c r="M676" s="39"/>
      <c r="N676" s="39"/>
      <c r="O676" s="39"/>
      <c r="P676" s="39"/>
      <c r="R676" s="18"/>
    </row>
    <row r="677" spans="13:18" x14ac:dyDescent="0.2">
      <c r="M677" s="39"/>
      <c r="N677" s="39"/>
      <c r="O677" s="39"/>
      <c r="P677" s="39"/>
      <c r="R677" s="18"/>
    </row>
    <row r="678" spans="13:18" x14ac:dyDescent="0.2">
      <c r="M678" s="39"/>
      <c r="N678" s="39"/>
      <c r="O678" s="39"/>
      <c r="P678" s="39"/>
      <c r="R678" s="18"/>
    </row>
    <row r="679" spans="13:18" x14ac:dyDescent="0.2">
      <c r="M679" s="39"/>
      <c r="N679" s="39"/>
      <c r="O679" s="39"/>
      <c r="P679" s="39"/>
      <c r="R679" s="18"/>
    </row>
    <row r="680" spans="13:18" x14ac:dyDescent="0.2">
      <c r="M680" s="39"/>
      <c r="N680" s="39"/>
      <c r="O680" s="39"/>
      <c r="P680" s="39"/>
      <c r="R680" s="18"/>
    </row>
    <row r="681" spans="13:18" x14ac:dyDescent="0.2">
      <c r="M681" s="39"/>
      <c r="N681" s="39"/>
      <c r="O681" s="39"/>
      <c r="P681" s="39"/>
      <c r="R681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47"/>
  <sheetViews>
    <sheetView topLeftCell="E109" workbookViewId="0">
      <selection activeCell="F101" sqref="F101:T146"/>
    </sheetView>
  </sheetViews>
  <sheetFormatPr baseColWidth="10" defaultColWidth="11.109375" defaultRowHeight="11.4" x14ac:dyDescent="0.2"/>
  <cols>
    <col min="1" max="1" width="5.44140625" style="18" hidden="1" customWidth="1"/>
    <col min="2" max="2" width="6" style="18" hidden="1" customWidth="1"/>
    <col min="3" max="3" width="5.5546875" style="18" hidden="1" customWidth="1"/>
    <col min="4" max="4" width="7.33203125" style="18" hidden="1" customWidth="1"/>
    <col min="5" max="5" width="11.109375" style="18" customWidth="1"/>
    <col min="6" max="6" width="14.33203125" style="18" customWidth="1"/>
    <col min="7" max="12" width="11.109375" style="18" customWidth="1"/>
    <col min="13" max="13" width="14.6640625" style="18" customWidth="1"/>
    <col min="14" max="16" width="11.109375" style="18" customWidth="1"/>
    <col min="17" max="17" width="16.5546875" style="18" customWidth="1"/>
    <col min="18" max="21" width="11.109375" style="18" customWidth="1"/>
    <col min="22" max="16384" width="11.109375" style="18"/>
  </cols>
  <sheetData>
    <row r="1" spans="1:21" ht="12.6" thickBot="1" x14ac:dyDescent="0.3">
      <c r="E1" s="20" t="s">
        <v>199</v>
      </c>
      <c r="F1" s="68"/>
      <c r="G1" s="21"/>
      <c r="H1" s="21"/>
      <c r="I1" s="21"/>
      <c r="J1" s="21"/>
      <c r="K1" s="21"/>
      <c r="L1" s="22"/>
      <c r="M1" s="24"/>
      <c r="N1" s="21"/>
      <c r="O1" s="21"/>
      <c r="P1" s="22"/>
      <c r="Q1" s="24"/>
      <c r="R1" s="21"/>
      <c r="S1" s="21"/>
      <c r="T1" s="21"/>
      <c r="U1" s="18" t="s">
        <v>203</v>
      </c>
    </row>
    <row r="2" spans="1:21" ht="54.75" customHeight="1" thickBot="1" x14ac:dyDescent="0.25">
      <c r="A2" s="114" t="s">
        <v>111</v>
      </c>
      <c r="B2" s="114" t="s">
        <v>110</v>
      </c>
      <c r="C2" s="114" t="s">
        <v>109</v>
      </c>
      <c r="D2" s="114" t="s">
        <v>108</v>
      </c>
      <c r="E2" s="25" t="s">
        <v>200</v>
      </c>
      <c r="F2" s="26" t="s">
        <v>0</v>
      </c>
      <c r="G2" s="27" t="s">
        <v>1</v>
      </c>
      <c r="H2" s="26" t="s">
        <v>120</v>
      </c>
      <c r="I2" s="27" t="s">
        <v>121</v>
      </c>
      <c r="J2" s="28" t="s">
        <v>2</v>
      </c>
      <c r="K2" s="28" t="s">
        <v>3</v>
      </c>
      <c r="L2" s="28" t="s">
        <v>4</v>
      </c>
      <c r="M2" s="28" t="s">
        <v>5</v>
      </c>
      <c r="N2" s="28" t="s">
        <v>6</v>
      </c>
      <c r="O2" s="28" t="s">
        <v>7</v>
      </c>
      <c r="P2" s="28" t="s">
        <v>8</v>
      </c>
      <c r="Q2" s="28" t="s">
        <v>9</v>
      </c>
      <c r="R2" s="28" t="s">
        <v>10</v>
      </c>
      <c r="S2" s="28" t="s">
        <v>11</v>
      </c>
      <c r="T2" s="28" t="s">
        <v>12</v>
      </c>
      <c r="U2" s="18" t="s">
        <v>203</v>
      </c>
    </row>
    <row r="3" spans="1:21" x14ac:dyDescent="0.2">
      <c r="A3" s="114">
        <v>11</v>
      </c>
      <c r="B3" s="114">
        <v>11</v>
      </c>
      <c r="C3" s="114">
        <v>2</v>
      </c>
      <c r="D3" s="114">
        <v>11</v>
      </c>
      <c r="E3" s="34" t="s">
        <v>18</v>
      </c>
      <c r="F3" s="35">
        <v>834.41315916447741</v>
      </c>
      <c r="G3" s="35">
        <v>945.01259102675624</v>
      </c>
      <c r="H3" s="35">
        <v>1903.4122496814696</v>
      </c>
      <c r="I3" s="35">
        <v>0</v>
      </c>
      <c r="J3" s="35">
        <v>0</v>
      </c>
      <c r="K3" s="35">
        <v>1082.0599808999664</v>
      </c>
      <c r="L3" s="35">
        <v>839.99999999999977</v>
      </c>
      <c r="M3" s="36">
        <v>757.18056706722098</v>
      </c>
      <c r="N3" s="35">
        <v>906.37065864875467</v>
      </c>
      <c r="O3" s="35">
        <v>660.59088244393899</v>
      </c>
      <c r="P3" s="35">
        <v>0</v>
      </c>
      <c r="Q3" s="36">
        <v>0</v>
      </c>
      <c r="R3" s="35">
        <v>0</v>
      </c>
      <c r="S3" s="35">
        <v>816.88102559728509</v>
      </c>
      <c r="T3" s="35">
        <v>949.84869088790481</v>
      </c>
      <c r="U3" s="18">
        <v>1</v>
      </c>
    </row>
    <row r="4" spans="1:21" x14ac:dyDescent="0.2">
      <c r="A4" s="114">
        <v>7</v>
      </c>
      <c r="B4" s="114">
        <v>45</v>
      </c>
      <c r="C4" s="114">
        <v>5</v>
      </c>
      <c r="D4" s="114">
        <v>7</v>
      </c>
      <c r="E4" s="34" t="s">
        <v>197</v>
      </c>
      <c r="F4" s="19">
        <v>1008.5102228186938</v>
      </c>
      <c r="G4" s="35">
        <v>1598.1558456695102</v>
      </c>
      <c r="H4" s="43">
        <v>1010.4306017597514</v>
      </c>
      <c r="I4" s="43">
        <v>655.77016807422365</v>
      </c>
      <c r="J4" s="43">
        <v>0</v>
      </c>
      <c r="K4" s="35">
        <v>1271.0454368248563</v>
      </c>
      <c r="L4" s="35">
        <v>1215.8474323847217</v>
      </c>
      <c r="M4" s="36">
        <v>528.24291175960684</v>
      </c>
      <c r="N4" s="35">
        <v>1065.7305091789272</v>
      </c>
      <c r="O4" s="35">
        <v>517.233896171109</v>
      </c>
      <c r="P4" s="35">
        <v>1151.6677661688389</v>
      </c>
      <c r="Q4" s="36">
        <v>0</v>
      </c>
      <c r="R4" s="35">
        <v>0</v>
      </c>
      <c r="S4" s="35">
        <v>783.73011295296521</v>
      </c>
      <c r="T4" s="35">
        <v>957.3131840219238</v>
      </c>
      <c r="U4" s="18">
        <v>2</v>
      </c>
    </row>
    <row r="5" spans="1:21" x14ac:dyDescent="0.2">
      <c r="A5" s="114">
        <v>18</v>
      </c>
      <c r="B5" s="114">
        <v>46</v>
      </c>
      <c r="C5" s="114">
        <v>6</v>
      </c>
      <c r="D5" s="114">
        <v>18</v>
      </c>
      <c r="E5" s="34" t="s">
        <v>50</v>
      </c>
      <c r="F5" s="19">
        <v>859.20445586170206</v>
      </c>
      <c r="G5" s="35">
        <v>1491.6652349280423</v>
      </c>
      <c r="H5" s="43">
        <v>1027.1417019163964</v>
      </c>
      <c r="I5" s="43">
        <v>1365.5373248338542</v>
      </c>
      <c r="J5" s="43">
        <v>0</v>
      </c>
      <c r="K5" s="35">
        <v>954.29510331604718</v>
      </c>
      <c r="L5" s="35">
        <v>1164.7409037458694</v>
      </c>
      <c r="M5" s="36">
        <v>1071.2231970654573</v>
      </c>
      <c r="N5" s="35">
        <v>1072.0511502714803</v>
      </c>
      <c r="O5" s="35">
        <v>375.29964690097933</v>
      </c>
      <c r="P5" s="35">
        <v>1022.8571687420507</v>
      </c>
      <c r="Q5" s="36">
        <v>7532.6032126346354</v>
      </c>
      <c r="R5" s="35">
        <v>15687.5</v>
      </c>
      <c r="S5" s="35">
        <v>698.09226792497782</v>
      </c>
      <c r="T5" s="35">
        <v>991.6374434175558</v>
      </c>
      <c r="U5" s="18">
        <v>3</v>
      </c>
    </row>
    <row r="6" spans="1:21" x14ac:dyDescent="0.2">
      <c r="A6" s="114">
        <v>37</v>
      </c>
      <c r="B6" s="114">
        <v>47</v>
      </c>
      <c r="C6" s="114">
        <v>7</v>
      </c>
      <c r="D6" s="114">
        <v>37</v>
      </c>
      <c r="E6" s="34" t="s">
        <v>43</v>
      </c>
      <c r="F6" s="19">
        <v>889.11105809445257</v>
      </c>
      <c r="G6" s="35">
        <v>1821.1926105579132</v>
      </c>
      <c r="H6" s="43">
        <v>1350.1559678238609</v>
      </c>
      <c r="I6" s="43">
        <v>1744.2811965381138</v>
      </c>
      <c r="J6" s="43">
        <v>0</v>
      </c>
      <c r="K6" s="35">
        <v>1243.4041780424986</v>
      </c>
      <c r="L6" s="35">
        <v>1492.4581502736119</v>
      </c>
      <c r="M6" s="36">
        <v>1464.7714009497215</v>
      </c>
      <c r="N6" s="35">
        <v>1179.4250430605125</v>
      </c>
      <c r="O6" s="35">
        <v>973.58163436252005</v>
      </c>
      <c r="P6" s="35">
        <v>1311.9918879856993</v>
      </c>
      <c r="Q6" s="36">
        <v>0</v>
      </c>
      <c r="R6" s="35">
        <v>15568.830925202372</v>
      </c>
      <c r="S6" s="35">
        <v>1176.7858131109499</v>
      </c>
      <c r="T6" s="35">
        <v>943.05875939474106</v>
      </c>
      <c r="U6" s="18">
        <v>4</v>
      </c>
    </row>
    <row r="7" spans="1:21" x14ac:dyDescent="0.2">
      <c r="A7" s="114">
        <v>1</v>
      </c>
      <c r="B7" s="114">
        <v>17</v>
      </c>
      <c r="C7" s="114">
        <v>10</v>
      </c>
      <c r="D7" s="114">
        <v>1</v>
      </c>
      <c r="E7" s="34" t="s">
        <v>198</v>
      </c>
      <c r="F7" s="19">
        <v>952.86637536757758</v>
      </c>
      <c r="G7" s="35">
        <v>1049.8570428817975</v>
      </c>
      <c r="H7" s="43">
        <v>1026.3788582644754</v>
      </c>
      <c r="I7" s="43">
        <v>388.81326796708009</v>
      </c>
      <c r="J7" s="43">
        <v>0</v>
      </c>
      <c r="K7" s="35">
        <v>908.31742305824832</v>
      </c>
      <c r="L7" s="35">
        <v>1202.4315808512517</v>
      </c>
      <c r="M7" s="36">
        <v>0</v>
      </c>
      <c r="N7" s="35">
        <v>876.41040591675301</v>
      </c>
      <c r="O7" s="35">
        <v>365.76714537454001</v>
      </c>
      <c r="P7" s="35">
        <v>386.99254036088911</v>
      </c>
      <c r="Q7" s="36">
        <v>0</v>
      </c>
      <c r="R7" s="35">
        <v>7413.1463494488708</v>
      </c>
      <c r="S7" s="35">
        <v>793.81506019144194</v>
      </c>
      <c r="T7" s="35">
        <v>782.39519657956146</v>
      </c>
      <c r="U7" s="18">
        <v>5</v>
      </c>
    </row>
    <row r="8" spans="1:21" x14ac:dyDescent="0.2">
      <c r="A8" s="114">
        <v>17</v>
      </c>
      <c r="B8" s="114">
        <v>18</v>
      </c>
      <c r="C8" s="114">
        <v>11</v>
      </c>
      <c r="D8" s="114">
        <v>17</v>
      </c>
      <c r="E8" s="34" t="s">
        <v>188</v>
      </c>
      <c r="F8" s="19">
        <v>769.25417361509392</v>
      </c>
      <c r="G8" s="35">
        <v>2167.8263030977282</v>
      </c>
      <c r="H8" s="43">
        <v>1558.9693981817115</v>
      </c>
      <c r="I8" s="43">
        <v>1182.741117122411</v>
      </c>
      <c r="J8" s="43">
        <v>0</v>
      </c>
      <c r="K8" s="35">
        <v>745.29133506322637</v>
      </c>
      <c r="L8" s="35">
        <v>996.27477701127373</v>
      </c>
      <c r="M8" s="36">
        <v>1125.0697620490614</v>
      </c>
      <c r="N8" s="35">
        <v>902.70819791818974</v>
      </c>
      <c r="O8" s="35">
        <v>571.7768162422409</v>
      </c>
      <c r="P8" s="35">
        <v>1638.4990197214165</v>
      </c>
      <c r="Q8" s="36">
        <v>2984.5706737120213</v>
      </c>
      <c r="R8" s="35">
        <v>4376.8836297747093</v>
      </c>
      <c r="S8" s="35">
        <v>571.29742688027704</v>
      </c>
      <c r="T8" s="35">
        <v>1041.7821910578239</v>
      </c>
      <c r="U8" s="18">
        <v>6</v>
      </c>
    </row>
    <row r="9" spans="1:21" x14ac:dyDescent="0.2">
      <c r="A9" s="114">
        <v>23</v>
      </c>
      <c r="B9" s="114">
        <v>19</v>
      </c>
      <c r="C9" s="114">
        <v>12</v>
      </c>
      <c r="D9" s="114">
        <v>23</v>
      </c>
      <c r="E9" s="34" t="s">
        <v>15</v>
      </c>
      <c r="F9" s="19">
        <v>1325.0589595209531</v>
      </c>
      <c r="G9" s="35">
        <v>1626.3106579474168</v>
      </c>
      <c r="H9" s="43">
        <v>1725.915859172409</v>
      </c>
      <c r="I9" s="43">
        <v>0</v>
      </c>
      <c r="J9" s="43">
        <v>0</v>
      </c>
      <c r="K9" s="35">
        <v>1057.1955134093084</v>
      </c>
      <c r="L9" s="35">
        <v>1237.5216896731206</v>
      </c>
      <c r="M9" s="36">
        <v>858.27891466675169</v>
      </c>
      <c r="N9" s="35">
        <v>986.30675175938086</v>
      </c>
      <c r="O9" s="35">
        <v>688.14350795317034</v>
      </c>
      <c r="P9" s="35">
        <v>0</v>
      </c>
      <c r="Q9" s="36">
        <v>0</v>
      </c>
      <c r="R9" s="35">
        <v>0</v>
      </c>
      <c r="S9" s="35">
        <v>864.97500928913018</v>
      </c>
      <c r="T9" s="35">
        <v>924.95984082198845</v>
      </c>
      <c r="U9" s="18">
        <v>7</v>
      </c>
    </row>
    <row r="10" spans="1:21" x14ac:dyDescent="0.2">
      <c r="A10" s="114">
        <v>5</v>
      </c>
      <c r="B10" s="114">
        <v>21</v>
      </c>
      <c r="C10" s="114">
        <v>15</v>
      </c>
      <c r="D10" s="114">
        <v>5</v>
      </c>
      <c r="E10" s="34" t="s">
        <v>38</v>
      </c>
      <c r="F10" s="19">
        <v>804.04846676910392</v>
      </c>
      <c r="G10" s="35">
        <v>815.15135090235742</v>
      </c>
      <c r="H10" s="43">
        <v>520</v>
      </c>
      <c r="I10" s="43">
        <v>0</v>
      </c>
      <c r="J10" s="43">
        <v>0</v>
      </c>
      <c r="K10" s="35">
        <v>762.03409380854225</v>
      </c>
      <c r="L10" s="35">
        <v>951.43687418103116</v>
      </c>
      <c r="M10" s="36">
        <v>0</v>
      </c>
      <c r="N10" s="35">
        <v>747.64820459502118</v>
      </c>
      <c r="O10" s="35">
        <v>379.93641170138267</v>
      </c>
      <c r="P10" s="35">
        <v>399.99999999999994</v>
      </c>
      <c r="Q10" s="36">
        <v>0</v>
      </c>
      <c r="R10" s="35">
        <v>0</v>
      </c>
      <c r="S10" s="35">
        <v>604.84825967849156</v>
      </c>
      <c r="T10" s="35">
        <v>783.18870694620387</v>
      </c>
      <c r="U10" s="18">
        <v>8</v>
      </c>
    </row>
    <row r="11" spans="1:21" x14ac:dyDescent="0.2">
      <c r="A11" s="114">
        <v>22</v>
      </c>
      <c r="B11" s="114">
        <v>22</v>
      </c>
      <c r="C11" s="114">
        <v>16</v>
      </c>
      <c r="D11" s="114">
        <v>22</v>
      </c>
      <c r="E11" s="34" t="s">
        <v>39</v>
      </c>
      <c r="F11" s="19">
        <v>747.90519151392391</v>
      </c>
      <c r="G11" s="35">
        <v>1596.545600236288</v>
      </c>
      <c r="H11" s="43">
        <v>1157.0049664133039</v>
      </c>
      <c r="I11" s="43">
        <v>1090.8861128945475</v>
      </c>
      <c r="J11" s="43">
        <v>0</v>
      </c>
      <c r="K11" s="35">
        <v>1086.1962043379897</v>
      </c>
      <c r="L11" s="35">
        <v>1015.9677085942925</v>
      </c>
      <c r="M11" s="36">
        <v>906.81634465903221</v>
      </c>
      <c r="N11" s="35">
        <v>716.31691066678036</v>
      </c>
      <c r="O11" s="35">
        <v>519.81024331352285</v>
      </c>
      <c r="P11" s="35">
        <v>788.16628113265654</v>
      </c>
      <c r="Q11" s="36">
        <v>0</v>
      </c>
      <c r="R11" s="35">
        <v>15672.693308725051</v>
      </c>
      <c r="S11" s="35">
        <v>756.00532158950728</v>
      </c>
      <c r="T11" s="35">
        <v>894.83802306331802</v>
      </c>
      <c r="U11" s="18">
        <v>9</v>
      </c>
    </row>
    <row r="12" spans="1:21" x14ac:dyDescent="0.2">
      <c r="A12" s="114">
        <v>25</v>
      </c>
      <c r="B12" s="114">
        <v>23</v>
      </c>
      <c r="C12" s="114">
        <v>17</v>
      </c>
      <c r="D12" s="114">
        <v>25</v>
      </c>
      <c r="E12" s="34" t="s">
        <v>54</v>
      </c>
      <c r="F12" s="19">
        <v>961.42109940757098</v>
      </c>
      <c r="G12" s="35">
        <v>1834.4124174601477</v>
      </c>
      <c r="H12" s="43">
        <v>1328.8420996066795</v>
      </c>
      <c r="I12" s="43">
        <v>1083.9732632441053</v>
      </c>
      <c r="J12" s="43">
        <v>480</v>
      </c>
      <c r="K12" s="35">
        <v>1005.8417543328238</v>
      </c>
      <c r="L12" s="35">
        <v>1052.9130960647644</v>
      </c>
      <c r="M12" s="36">
        <v>1204.2041777035247</v>
      </c>
      <c r="N12" s="35">
        <v>1017.0960222592538</v>
      </c>
      <c r="O12" s="35">
        <v>490.64569913232492</v>
      </c>
      <c r="P12" s="35">
        <v>931.96692906780243</v>
      </c>
      <c r="Q12" s="36">
        <v>8991.747368421049</v>
      </c>
      <c r="R12" s="35">
        <v>3749.533120616381</v>
      </c>
      <c r="S12" s="35">
        <v>595.10422397527782</v>
      </c>
      <c r="T12" s="35">
        <v>957.17430651292409</v>
      </c>
      <c r="U12" s="18">
        <v>10</v>
      </c>
    </row>
    <row r="13" spans="1:21" x14ac:dyDescent="0.2">
      <c r="A13" s="114">
        <v>44</v>
      </c>
      <c r="B13" s="114">
        <v>24</v>
      </c>
      <c r="C13" s="114">
        <v>18</v>
      </c>
      <c r="D13" s="114">
        <v>44</v>
      </c>
      <c r="E13" s="34" t="s">
        <v>14</v>
      </c>
      <c r="F13" s="19">
        <v>779.85159683132963</v>
      </c>
      <c r="G13" s="35">
        <v>1435.6539257022562</v>
      </c>
      <c r="H13" s="43">
        <v>1291.0210979711585</v>
      </c>
      <c r="I13" s="43">
        <v>0</v>
      </c>
      <c r="J13" s="43">
        <v>0</v>
      </c>
      <c r="K13" s="35">
        <v>1219.7352727640639</v>
      </c>
      <c r="L13" s="35">
        <v>1092.2102243532026</v>
      </c>
      <c r="M13" s="36">
        <v>0</v>
      </c>
      <c r="N13" s="35">
        <v>874.07051931723777</v>
      </c>
      <c r="O13" s="35">
        <v>586.87065861598296</v>
      </c>
      <c r="P13" s="35">
        <v>520</v>
      </c>
      <c r="Q13" s="36">
        <v>0</v>
      </c>
      <c r="R13" s="35">
        <v>2120</v>
      </c>
      <c r="S13" s="35">
        <v>833.55684509545972</v>
      </c>
      <c r="T13" s="35">
        <v>986.60787383655065</v>
      </c>
      <c r="U13" s="18">
        <v>11</v>
      </c>
    </row>
    <row r="14" spans="1:21" x14ac:dyDescent="0.2">
      <c r="A14" s="114">
        <v>2</v>
      </c>
      <c r="B14" s="114">
        <v>26</v>
      </c>
      <c r="C14" s="114">
        <v>21</v>
      </c>
      <c r="D14" s="114">
        <v>2</v>
      </c>
      <c r="E14" s="34" t="s">
        <v>189</v>
      </c>
      <c r="F14" s="19">
        <v>860.54316447453004</v>
      </c>
      <c r="G14" s="35">
        <v>2195.5660804220402</v>
      </c>
      <c r="H14" s="43">
        <v>1678.3114648835956</v>
      </c>
      <c r="I14" s="43">
        <v>1578.0393885913186</v>
      </c>
      <c r="J14" s="43">
        <v>608.81053526605126</v>
      </c>
      <c r="K14" s="35">
        <v>985.52608879045465</v>
      </c>
      <c r="L14" s="35">
        <v>972.14620806320988</v>
      </c>
      <c r="M14" s="36">
        <v>1307.0243982323468</v>
      </c>
      <c r="N14" s="35">
        <v>816.44680870517948</v>
      </c>
      <c r="O14" s="35">
        <v>493.45198803596327</v>
      </c>
      <c r="P14" s="35">
        <v>1029.3946832944414</v>
      </c>
      <c r="Q14" s="36">
        <v>5621.785605098401</v>
      </c>
      <c r="R14" s="35">
        <v>7350.3289462508874</v>
      </c>
      <c r="S14" s="35">
        <v>557.11884116432793</v>
      </c>
      <c r="T14" s="35">
        <v>562.86087048778336</v>
      </c>
      <c r="U14" s="18">
        <v>12</v>
      </c>
    </row>
    <row r="15" spans="1:21" x14ac:dyDescent="0.2">
      <c r="A15" s="114">
        <v>16</v>
      </c>
      <c r="B15" s="114">
        <v>27</v>
      </c>
      <c r="C15" s="114">
        <v>22</v>
      </c>
      <c r="D15" s="114">
        <v>16</v>
      </c>
      <c r="E15" s="34" t="s">
        <v>32</v>
      </c>
      <c r="F15" s="19">
        <v>971.48142815414042</v>
      </c>
      <c r="G15" s="35">
        <v>1212.3486660604499</v>
      </c>
      <c r="H15" s="43">
        <v>1191.224143745884</v>
      </c>
      <c r="I15" s="43">
        <v>1584.8458110199022</v>
      </c>
      <c r="J15" s="43">
        <v>827.72758252850394</v>
      </c>
      <c r="K15" s="35">
        <v>922.73704495034042</v>
      </c>
      <c r="L15" s="35">
        <v>898.18979500453236</v>
      </c>
      <c r="M15" s="36">
        <v>736.8073971162197</v>
      </c>
      <c r="N15" s="35">
        <v>804.19540681760395</v>
      </c>
      <c r="O15" s="35">
        <v>460.24491288630793</v>
      </c>
      <c r="P15" s="35">
        <v>650.27427258645673</v>
      </c>
      <c r="Q15" s="36">
        <v>0</v>
      </c>
      <c r="R15" s="35">
        <v>0</v>
      </c>
      <c r="S15" s="35">
        <v>652.19987714355307</v>
      </c>
      <c r="T15" s="35">
        <v>826.16446954312084</v>
      </c>
      <c r="U15" s="18">
        <v>13</v>
      </c>
    </row>
    <row r="16" spans="1:21" x14ac:dyDescent="0.2">
      <c r="A16" s="114">
        <v>30</v>
      </c>
      <c r="B16" s="114">
        <v>28</v>
      </c>
      <c r="C16" s="114">
        <v>23</v>
      </c>
      <c r="D16" s="114">
        <v>30</v>
      </c>
      <c r="E16" s="34" t="s">
        <v>44</v>
      </c>
      <c r="F16" s="19">
        <v>441.25493749878245</v>
      </c>
      <c r="G16" s="35">
        <v>1525.2299597631195</v>
      </c>
      <c r="H16" s="43">
        <v>1545.2070016988084</v>
      </c>
      <c r="I16" s="43">
        <v>1120</v>
      </c>
      <c r="J16" s="43">
        <v>0</v>
      </c>
      <c r="K16" s="35">
        <v>691.34691272844964</v>
      </c>
      <c r="L16" s="35">
        <v>1139.4673215001451</v>
      </c>
      <c r="M16" s="36">
        <v>1225.9683529583704</v>
      </c>
      <c r="N16" s="35">
        <v>941.69696782215544</v>
      </c>
      <c r="O16" s="35">
        <v>298.93355853056107</v>
      </c>
      <c r="P16" s="35">
        <v>560</v>
      </c>
      <c r="Q16" s="36">
        <v>0</v>
      </c>
      <c r="R16" s="35">
        <v>7113.8727128914707</v>
      </c>
      <c r="S16" s="35">
        <v>808.04055777802625</v>
      </c>
      <c r="T16" s="35">
        <v>1056.0901721852504</v>
      </c>
      <c r="U16" s="18">
        <v>14</v>
      </c>
    </row>
    <row r="17" spans="1:21" x14ac:dyDescent="0.2">
      <c r="A17" s="114">
        <v>19</v>
      </c>
      <c r="B17" s="114">
        <v>49</v>
      </c>
      <c r="C17" s="114">
        <v>26</v>
      </c>
      <c r="D17" s="114">
        <v>19</v>
      </c>
      <c r="E17" s="34" t="s">
        <v>33</v>
      </c>
      <c r="F17" s="19">
        <v>1030.4713230462908</v>
      </c>
      <c r="G17" s="43">
        <v>1889.0095839691476</v>
      </c>
      <c r="H17" s="43">
        <v>1582.3908974565211</v>
      </c>
      <c r="I17" s="43">
        <v>1238.741374197926</v>
      </c>
      <c r="J17" s="43">
        <v>560</v>
      </c>
      <c r="K17" s="35">
        <v>1224.8416741263418</v>
      </c>
      <c r="L17" s="35">
        <v>1295.927332675014</v>
      </c>
      <c r="M17" s="36">
        <v>1352.1042623688986</v>
      </c>
      <c r="N17" s="35">
        <v>880.27514841614379</v>
      </c>
      <c r="O17" s="35">
        <v>468.24914459048665</v>
      </c>
      <c r="P17" s="35">
        <v>954.64468194515973</v>
      </c>
      <c r="Q17" s="36">
        <v>0</v>
      </c>
      <c r="R17" s="35">
        <v>5329.3314660086617</v>
      </c>
      <c r="S17" s="35">
        <v>773.24986118524828</v>
      </c>
      <c r="T17" s="35">
        <v>833.52621898615359</v>
      </c>
      <c r="U17" s="18">
        <v>15</v>
      </c>
    </row>
    <row r="18" spans="1:21" x14ac:dyDescent="0.2">
      <c r="A18" s="114">
        <v>24</v>
      </c>
      <c r="B18" s="114">
        <v>50</v>
      </c>
      <c r="C18" s="114">
        <v>27</v>
      </c>
      <c r="D18" s="114">
        <v>24</v>
      </c>
      <c r="E18" s="34" t="s">
        <v>26</v>
      </c>
      <c r="F18" s="19">
        <v>1036.5885439109786</v>
      </c>
      <c r="G18" s="43">
        <v>1924.7557408084213</v>
      </c>
      <c r="H18" s="43">
        <v>1832.80557470654</v>
      </c>
      <c r="I18" s="43">
        <v>966.65102261468678</v>
      </c>
      <c r="J18" s="43">
        <v>0</v>
      </c>
      <c r="K18" s="35">
        <v>1756.8916592958499</v>
      </c>
      <c r="L18" s="35">
        <v>1324.6222598581805</v>
      </c>
      <c r="M18" s="36">
        <v>1467.2749283107889</v>
      </c>
      <c r="N18" s="35">
        <v>922.45637286647559</v>
      </c>
      <c r="O18" s="35">
        <v>606.34193187312735</v>
      </c>
      <c r="P18" s="35">
        <v>1140.3539437934755</v>
      </c>
      <c r="Q18" s="36">
        <v>0</v>
      </c>
      <c r="R18" s="35">
        <v>14549.698365597278</v>
      </c>
      <c r="S18" s="35">
        <v>985.85151958678853</v>
      </c>
      <c r="T18" s="35">
        <v>940.06890122251502</v>
      </c>
      <c r="U18" s="18">
        <v>16</v>
      </c>
    </row>
    <row r="19" spans="1:21" x14ac:dyDescent="0.2">
      <c r="A19" s="114">
        <v>26</v>
      </c>
      <c r="B19" s="114">
        <v>51</v>
      </c>
      <c r="C19" s="114">
        <v>28</v>
      </c>
      <c r="D19" s="114">
        <v>26</v>
      </c>
      <c r="E19" s="34" t="s">
        <v>19</v>
      </c>
      <c r="F19" s="19">
        <v>1009.1566432209789</v>
      </c>
      <c r="G19" s="43">
        <v>976.28013992959757</v>
      </c>
      <c r="H19" s="43">
        <v>1413.9067512518882</v>
      </c>
      <c r="I19" s="43">
        <v>0</v>
      </c>
      <c r="J19" s="43">
        <v>0</v>
      </c>
      <c r="K19" s="35">
        <v>922.59631672313208</v>
      </c>
      <c r="L19" s="35">
        <v>450.67776552783255</v>
      </c>
      <c r="M19" s="36">
        <v>0</v>
      </c>
      <c r="N19" s="35">
        <v>763.21798527837529</v>
      </c>
      <c r="O19" s="35">
        <v>693.64216935307684</v>
      </c>
      <c r="P19" s="35">
        <v>0</v>
      </c>
      <c r="Q19" s="36">
        <v>0</v>
      </c>
      <c r="R19" s="35">
        <v>0</v>
      </c>
      <c r="S19" s="35">
        <v>755.62232398690435</v>
      </c>
      <c r="T19" s="35">
        <v>772.51621134839081</v>
      </c>
      <c r="U19" s="18">
        <v>17</v>
      </c>
    </row>
    <row r="20" spans="1:21" x14ac:dyDescent="0.2">
      <c r="A20" s="114">
        <v>43</v>
      </c>
      <c r="B20" s="114">
        <v>52</v>
      </c>
      <c r="C20" s="114">
        <v>29</v>
      </c>
      <c r="D20" s="114">
        <v>43</v>
      </c>
      <c r="E20" s="34" t="s">
        <v>16</v>
      </c>
      <c r="F20" s="19">
        <v>749.39401913173026</v>
      </c>
      <c r="G20" s="43">
        <v>1508.1908654130448</v>
      </c>
      <c r="H20" s="43">
        <v>917.22057497948765</v>
      </c>
      <c r="I20" s="43">
        <v>1161.0850118575656</v>
      </c>
      <c r="J20" s="43">
        <v>0</v>
      </c>
      <c r="K20" s="35">
        <v>998.07257125677597</v>
      </c>
      <c r="L20" s="35">
        <v>1127.0860164595704</v>
      </c>
      <c r="M20" s="36">
        <v>0</v>
      </c>
      <c r="N20" s="35">
        <v>980.52276563060354</v>
      </c>
      <c r="O20" s="35">
        <v>559.95054519826203</v>
      </c>
      <c r="P20" s="35">
        <v>0</v>
      </c>
      <c r="Q20" s="36">
        <v>0</v>
      </c>
      <c r="R20" s="35">
        <v>0</v>
      </c>
      <c r="S20" s="35">
        <v>815.99351942977057</v>
      </c>
      <c r="T20" s="35">
        <v>889.90612204415902</v>
      </c>
      <c r="U20" s="18">
        <v>18</v>
      </c>
    </row>
    <row r="21" spans="1:21" x14ac:dyDescent="0.2">
      <c r="A21" s="114">
        <v>13</v>
      </c>
      <c r="B21" s="114">
        <v>1</v>
      </c>
      <c r="C21" s="114">
        <v>32</v>
      </c>
      <c r="D21" s="114">
        <v>13</v>
      </c>
      <c r="E21" s="34" t="s">
        <v>28</v>
      </c>
      <c r="F21" s="19">
        <v>672.08454696777619</v>
      </c>
      <c r="G21" s="35">
        <v>438.35779753520245</v>
      </c>
      <c r="H21" s="43">
        <v>0</v>
      </c>
      <c r="I21" s="43">
        <v>0</v>
      </c>
      <c r="J21" s="43">
        <v>0</v>
      </c>
      <c r="K21" s="35">
        <v>671.4547390668979</v>
      </c>
      <c r="L21" s="35">
        <v>0</v>
      </c>
      <c r="M21" s="36">
        <v>0</v>
      </c>
      <c r="N21" s="35">
        <v>0</v>
      </c>
      <c r="O21" s="35">
        <v>481.85623317888263</v>
      </c>
      <c r="P21" s="35">
        <v>0</v>
      </c>
      <c r="Q21" s="36">
        <v>0</v>
      </c>
      <c r="R21" s="35">
        <v>0</v>
      </c>
      <c r="S21" s="35">
        <v>924.48355950285395</v>
      </c>
      <c r="T21" s="35">
        <v>0</v>
      </c>
      <c r="U21" s="18">
        <v>19</v>
      </c>
    </row>
    <row r="22" spans="1:21" x14ac:dyDescent="0.2">
      <c r="A22" s="114">
        <v>15</v>
      </c>
      <c r="B22" s="114">
        <v>2</v>
      </c>
      <c r="C22" s="114">
        <v>33</v>
      </c>
      <c r="D22" s="114">
        <v>15</v>
      </c>
      <c r="E22" s="34" t="s">
        <v>190</v>
      </c>
      <c r="F22" s="19">
        <v>784.44476375146451</v>
      </c>
      <c r="G22" s="35">
        <v>861.09282473036899</v>
      </c>
      <c r="H22" s="43">
        <v>832.52773595728024</v>
      </c>
      <c r="I22" s="43">
        <v>0</v>
      </c>
      <c r="J22" s="43">
        <v>0</v>
      </c>
      <c r="K22" s="35">
        <v>849.98257926679969</v>
      </c>
      <c r="L22" s="35">
        <v>956.88821623578951</v>
      </c>
      <c r="M22" s="36">
        <v>0</v>
      </c>
      <c r="N22" s="35">
        <v>801.54750304727997</v>
      </c>
      <c r="O22" s="35">
        <v>300.96165927689538</v>
      </c>
      <c r="P22" s="35">
        <v>0</v>
      </c>
      <c r="Q22" s="36">
        <v>0</v>
      </c>
      <c r="R22" s="35">
        <v>23200</v>
      </c>
      <c r="S22" s="35">
        <v>662.18723316818989</v>
      </c>
      <c r="T22" s="35">
        <v>643.51809698125248</v>
      </c>
      <c r="U22" s="18">
        <v>20</v>
      </c>
    </row>
    <row r="23" spans="1:21" x14ac:dyDescent="0.2">
      <c r="A23" s="114">
        <v>27</v>
      </c>
      <c r="B23" s="114">
        <v>3</v>
      </c>
      <c r="C23" s="114">
        <v>34</v>
      </c>
      <c r="D23" s="114">
        <v>27</v>
      </c>
      <c r="E23" s="34" t="s">
        <v>51</v>
      </c>
      <c r="F23" s="19">
        <v>676.90549153653592</v>
      </c>
      <c r="G23" s="35">
        <v>1453.5724023144717</v>
      </c>
      <c r="H23" s="43">
        <v>1427.456017363543</v>
      </c>
      <c r="I23" s="43">
        <v>1175.7723897648602</v>
      </c>
      <c r="J23" s="43">
        <v>0</v>
      </c>
      <c r="K23" s="35">
        <v>1268.686837624128</v>
      </c>
      <c r="L23" s="35">
        <v>1018.3181180596692</v>
      </c>
      <c r="M23" s="36">
        <v>651.75126199252406</v>
      </c>
      <c r="N23" s="35">
        <v>814.50939181093497</v>
      </c>
      <c r="O23" s="35">
        <v>346.91977687703786</v>
      </c>
      <c r="P23" s="35">
        <v>878.45871177026265</v>
      </c>
      <c r="Q23" s="36">
        <v>7028.2342143774713</v>
      </c>
      <c r="R23" s="35">
        <v>8982.223905264329</v>
      </c>
      <c r="S23" s="35">
        <v>620.04073918369181</v>
      </c>
      <c r="T23" s="35">
        <v>860.48836953603325</v>
      </c>
      <c r="U23" s="18">
        <v>21</v>
      </c>
    </row>
    <row r="24" spans="1:21" x14ac:dyDescent="0.2">
      <c r="A24" s="114">
        <v>31</v>
      </c>
      <c r="B24" s="114">
        <v>4</v>
      </c>
      <c r="C24" s="114">
        <v>35</v>
      </c>
      <c r="D24" s="114">
        <v>31</v>
      </c>
      <c r="E24" s="34" t="s">
        <v>191</v>
      </c>
      <c r="F24" s="19">
        <v>830.80541776677217</v>
      </c>
      <c r="G24" s="35">
        <v>1506.0891740029597</v>
      </c>
      <c r="H24" s="43">
        <v>1453.5283163006693</v>
      </c>
      <c r="I24" s="43">
        <v>1698.2868525896415</v>
      </c>
      <c r="J24" s="43">
        <v>0</v>
      </c>
      <c r="K24" s="35">
        <v>1007.479806615955</v>
      </c>
      <c r="L24" s="35">
        <v>735.11828009483656</v>
      </c>
      <c r="M24" s="36">
        <v>1509.0337733472647</v>
      </c>
      <c r="N24" s="35">
        <v>909.00217372563236</v>
      </c>
      <c r="O24" s="35">
        <v>488.55112093691315</v>
      </c>
      <c r="P24" s="35">
        <v>80</v>
      </c>
      <c r="Q24" s="36">
        <v>0</v>
      </c>
      <c r="R24" s="35">
        <v>0</v>
      </c>
      <c r="S24" s="35">
        <v>580.46906586679506</v>
      </c>
      <c r="T24" s="35">
        <v>643.28495350169896</v>
      </c>
      <c r="U24" s="18">
        <v>22</v>
      </c>
    </row>
    <row r="25" spans="1:21" x14ac:dyDescent="0.2">
      <c r="A25" s="114">
        <v>32</v>
      </c>
      <c r="B25" s="114">
        <v>5</v>
      </c>
      <c r="C25" s="114">
        <v>36</v>
      </c>
      <c r="D25" s="114">
        <v>32</v>
      </c>
      <c r="E25" s="34" t="s">
        <v>20</v>
      </c>
      <c r="F25" s="19">
        <v>978.16927962864315</v>
      </c>
      <c r="G25" s="35">
        <v>1206.9750461438725</v>
      </c>
      <c r="H25" s="43">
        <v>1668.0647961913253</v>
      </c>
      <c r="I25" s="43">
        <v>453.60443622920513</v>
      </c>
      <c r="J25" s="43">
        <v>0</v>
      </c>
      <c r="K25" s="35">
        <v>1103.0938571832246</v>
      </c>
      <c r="L25" s="35">
        <v>780.48521880499879</v>
      </c>
      <c r="M25" s="36">
        <v>0</v>
      </c>
      <c r="N25" s="35">
        <v>784.01616193635948</v>
      </c>
      <c r="O25" s="35">
        <v>649.42646581692577</v>
      </c>
      <c r="P25" s="35">
        <v>0</v>
      </c>
      <c r="Q25" s="36">
        <v>0</v>
      </c>
      <c r="R25" s="35">
        <v>0</v>
      </c>
      <c r="S25" s="35">
        <v>736.33929764524373</v>
      </c>
      <c r="T25" s="35">
        <v>840.31351002279939</v>
      </c>
      <c r="U25" s="18">
        <v>23</v>
      </c>
    </row>
    <row r="26" spans="1:21" x14ac:dyDescent="0.2">
      <c r="A26" s="114">
        <v>40</v>
      </c>
      <c r="B26" s="114">
        <v>6</v>
      </c>
      <c r="C26" s="114">
        <v>37</v>
      </c>
      <c r="D26" s="114">
        <v>40</v>
      </c>
      <c r="E26" s="34" t="s">
        <v>192</v>
      </c>
      <c r="F26" s="19">
        <v>734.85031680359725</v>
      </c>
      <c r="G26" s="35">
        <v>809.07238700080677</v>
      </c>
      <c r="H26" s="43">
        <v>0</v>
      </c>
      <c r="I26" s="43">
        <v>0</v>
      </c>
      <c r="J26" s="43">
        <v>0</v>
      </c>
      <c r="K26" s="35">
        <v>912.65791048323331</v>
      </c>
      <c r="L26" s="35">
        <v>0</v>
      </c>
      <c r="M26" s="36">
        <v>0</v>
      </c>
      <c r="N26" s="35">
        <v>645.00499893384688</v>
      </c>
      <c r="O26" s="35">
        <v>241.56035222069974</v>
      </c>
      <c r="P26" s="35">
        <v>0</v>
      </c>
      <c r="Q26" s="36">
        <v>0</v>
      </c>
      <c r="R26" s="35">
        <v>0</v>
      </c>
      <c r="S26" s="35">
        <v>444.0561240895745</v>
      </c>
      <c r="T26" s="35">
        <v>254.60317460317464</v>
      </c>
      <c r="U26" s="18">
        <v>24</v>
      </c>
    </row>
    <row r="27" spans="1:21" x14ac:dyDescent="0.2">
      <c r="A27" s="114">
        <v>8</v>
      </c>
      <c r="B27" s="114">
        <v>30</v>
      </c>
      <c r="C27" s="114">
        <v>40</v>
      </c>
      <c r="D27" s="114">
        <v>8</v>
      </c>
      <c r="E27" s="34" t="s">
        <v>23</v>
      </c>
      <c r="F27" s="19">
        <v>641.66632088695496</v>
      </c>
      <c r="G27" s="35">
        <v>1689.8486585380522</v>
      </c>
      <c r="H27" s="43">
        <v>912.64052873862886</v>
      </c>
      <c r="I27" s="43">
        <v>1373.1033015650858</v>
      </c>
      <c r="J27" s="43">
        <v>0</v>
      </c>
      <c r="K27" s="35">
        <v>969.20095357892933</v>
      </c>
      <c r="L27" s="35">
        <v>931.07461910146355</v>
      </c>
      <c r="M27" s="36">
        <v>712.23979362298678</v>
      </c>
      <c r="N27" s="35">
        <v>1011.9258226904851</v>
      </c>
      <c r="O27" s="35">
        <v>607.41725539697245</v>
      </c>
      <c r="P27" s="35">
        <v>979.93275377043039</v>
      </c>
      <c r="Q27" s="36">
        <v>15619.428676184642</v>
      </c>
      <c r="R27" s="35">
        <v>16357.817923326298</v>
      </c>
      <c r="S27" s="35">
        <v>631.87962054614775</v>
      </c>
      <c r="T27" s="35">
        <v>816.32021181919129</v>
      </c>
      <c r="U27" s="18">
        <v>25</v>
      </c>
    </row>
    <row r="28" spans="1:21" x14ac:dyDescent="0.2">
      <c r="A28" s="114">
        <v>9</v>
      </c>
      <c r="B28" s="114">
        <v>31</v>
      </c>
      <c r="C28" s="114">
        <v>41</v>
      </c>
      <c r="D28" s="114">
        <v>9</v>
      </c>
      <c r="E28" s="34" t="s">
        <v>30</v>
      </c>
      <c r="F28" s="19">
        <v>506.73071804709986</v>
      </c>
      <c r="G28" s="35">
        <v>532.18076441981896</v>
      </c>
      <c r="H28" s="43">
        <v>0</v>
      </c>
      <c r="I28" s="43">
        <v>0</v>
      </c>
      <c r="J28" s="43">
        <v>0</v>
      </c>
      <c r="K28" s="35">
        <v>916.714124896199</v>
      </c>
      <c r="L28" s="35">
        <v>0</v>
      </c>
      <c r="M28" s="36">
        <v>0</v>
      </c>
      <c r="N28" s="35">
        <v>532.74310817822868</v>
      </c>
      <c r="O28" s="35">
        <v>625.01730582855532</v>
      </c>
      <c r="P28" s="35">
        <v>0</v>
      </c>
      <c r="Q28" s="36">
        <v>0</v>
      </c>
      <c r="R28" s="35">
        <v>0</v>
      </c>
      <c r="S28" s="35">
        <v>717.52532045354815</v>
      </c>
      <c r="T28" s="35">
        <v>988.32361020957876</v>
      </c>
      <c r="U28" s="18">
        <v>26</v>
      </c>
    </row>
    <row r="29" spans="1:21" x14ac:dyDescent="0.2">
      <c r="A29" s="114">
        <v>28</v>
      </c>
      <c r="B29" s="114">
        <v>32</v>
      </c>
      <c r="C29" s="114">
        <v>42</v>
      </c>
      <c r="D29" s="114">
        <v>28</v>
      </c>
      <c r="E29" s="34" t="s">
        <v>34</v>
      </c>
      <c r="F29" s="19">
        <v>581.04855942728602</v>
      </c>
      <c r="G29" s="35">
        <v>1423.5052113665956</v>
      </c>
      <c r="H29" s="43">
        <v>1426.1076521953748</v>
      </c>
      <c r="I29" s="43">
        <v>1161.0850118575654</v>
      </c>
      <c r="J29" s="43">
        <v>0</v>
      </c>
      <c r="K29" s="35">
        <v>742.94549577108012</v>
      </c>
      <c r="L29" s="35">
        <v>0</v>
      </c>
      <c r="M29" s="36">
        <v>0</v>
      </c>
      <c r="N29" s="35">
        <v>761.28261558917427</v>
      </c>
      <c r="O29" s="35">
        <v>535.84236990996953</v>
      </c>
      <c r="P29" s="35">
        <v>0</v>
      </c>
      <c r="Q29" s="36">
        <v>0</v>
      </c>
      <c r="R29" s="35">
        <v>8638.2044887780539</v>
      </c>
      <c r="S29" s="35">
        <v>633.51562140660474</v>
      </c>
      <c r="T29" s="35">
        <v>897.9579076554395</v>
      </c>
      <c r="U29" s="18">
        <v>27</v>
      </c>
    </row>
    <row r="30" spans="1:21" x14ac:dyDescent="0.2">
      <c r="A30" s="114">
        <v>34</v>
      </c>
      <c r="B30" s="114">
        <v>33</v>
      </c>
      <c r="C30" s="114">
        <v>43</v>
      </c>
      <c r="D30" s="114">
        <v>34</v>
      </c>
      <c r="E30" s="34" t="s">
        <v>40</v>
      </c>
      <c r="F30" s="19">
        <v>778.27460433860767</v>
      </c>
      <c r="G30" s="35">
        <v>875.3830930998472</v>
      </c>
      <c r="H30" s="43">
        <v>1751.627957815253</v>
      </c>
      <c r="I30" s="43">
        <v>1416.676461022116</v>
      </c>
      <c r="J30" s="43">
        <v>0</v>
      </c>
      <c r="K30" s="35">
        <v>950.04800281637506</v>
      </c>
      <c r="L30" s="35">
        <v>653.60924511366352</v>
      </c>
      <c r="M30" s="36">
        <v>828.95415245779895</v>
      </c>
      <c r="N30" s="35">
        <v>973.74043137885587</v>
      </c>
      <c r="O30" s="35">
        <v>588.18122879176281</v>
      </c>
      <c r="P30" s="35">
        <v>859.86605736036427</v>
      </c>
      <c r="Q30" s="36">
        <v>0</v>
      </c>
      <c r="R30" s="35">
        <v>600</v>
      </c>
      <c r="S30" s="35">
        <v>662.77590095147309</v>
      </c>
      <c r="T30" s="35">
        <v>719.70092359573198</v>
      </c>
      <c r="U30" s="18">
        <v>28</v>
      </c>
    </row>
    <row r="31" spans="1:21" x14ac:dyDescent="0.2">
      <c r="A31" s="114">
        <v>35</v>
      </c>
      <c r="B31" s="114">
        <v>34</v>
      </c>
      <c r="C31" s="114">
        <v>44</v>
      </c>
      <c r="D31" s="114">
        <v>35</v>
      </c>
      <c r="E31" s="34" t="s">
        <v>47</v>
      </c>
      <c r="F31" s="19">
        <v>1166.0800367887662</v>
      </c>
      <c r="G31" s="35">
        <v>1255.9918955855217</v>
      </c>
      <c r="H31" s="43">
        <v>1211.9012788436926</v>
      </c>
      <c r="I31" s="43">
        <v>0</v>
      </c>
      <c r="J31" s="43">
        <v>1200</v>
      </c>
      <c r="K31" s="35">
        <v>887.69800907608578</v>
      </c>
      <c r="L31" s="35">
        <v>1159.5880861850446</v>
      </c>
      <c r="M31" s="36">
        <v>0</v>
      </c>
      <c r="N31" s="35">
        <v>971.60927113144896</v>
      </c>
      <c r="O31" s="35">
        <v>875.94791774427949</v>
      </c>
      <c r="P31" s="35">
        <v>0</v>
      </c>
      <c r="Q31" s="36">
        <v>0</v>
      </c>
      <c r="R31" s="35">
        <v>11112.59631886858</v>
      </c>
      <c r="S31" s="35">
        <v>739.67029002797483</v>
      </c>
      <c r="T31" s="35">
        <v>757.62268700390109</v>
      </c>
      <c r="U31" s="18">
        <v>29</v>
      </c>
    </row>
    <row r="32" spans="1:21" x14ac:dyDescent="0.2">
      <c r="A32" s="114">
        <v>4</v>
      </c>
      <c r="B32" s="114">
        <v>13</v>
      </c>
      <c r="C32" s="114">
        <v>47</v>
      </c>
      <c r="D32" s="114">
        <v>4</v>
      </c>
      <c r="E32" s="34" t="s">
        <v>27</v>
      </c>
      <c r="F32" s="19">
        <v>1062.9467080557351</v>
      </c>
      <c r="G32" s="35">
        <v>1912.2610814870325</v>
      </c>
      <c r="H32" s="50">
        <v>1661.3319302755881</v>
      </c>
      <c r="I32" s="35">
        <v>1508.7282258482608</v>
      </c>
      <c r="J32" s="50">
        <v>0</v>
      </c>
      <c r="K32" s="35">
        <v>1284.540716544203</v>
      </c>
      <c r="L32" s="35">
        <v>1269.8157093021762</v>
      </c>
      <c r="M32" s="36">
        <v>988.99713742594474</v>
      </c>
      <c r="N32" s="35">
        <v>1045.7577400761331</v>
      </c>
      <c r="O32" s="35">
        <v>628.2053534487095</v>
      </c>
      <c r="P32" s="35">
        <v>1195.9451050293894</v>
      </c>
      <c r="Q32" s="36">
        <v>0</v>
      </c>
      <c r="R32" s="35">
        <v>0</v>
      </c>
      <c r="S32" s="35">
        <v>934.09641141058989</v>
      </c>
      <c r="T32" s="35">
        <v>753.0482745860952</v>
      </c>
      <c r="U32" s="18">
        <v>30</v>
      </c>
    </row>
    <row r="33" spans="1:21" x14ac:dyDescent="0.2">
      <c r="A33" s="114">
        <v>14</v>
      </c>
      <c r="B33" s="114">
        <v>14</v>
      </c>
      <c r="C33" s="114">
        <v>48</v>
      </c>
      <c r="D33" s="114">
        <v>14</v>
      </c>
      <c r="E33" s="34" t="s">
        <v>193</v>
      </c>
      <c r="F33" s="19">
        <v>1242.3742694526497</v>
      </c>
      <c r="G33" s="35">
        <v>1859.6383587226253</v>
      </c>
      <c r="H33" s="50">
        <v>1556.5496740862623</v>
      </c>
      <c r="I33" s="35">
        <v>1535.216986762289</v>
      </c>
      <c r="J33" s="50">
        <v>0</v>
      </c>
      <c r="K33" s="35">
        <v>1216.6634103000156</v>
      </c>
      <c r="L33" s="35">
        <v>1289.9954397282281</v>
      </c>
      <c r="M33" s="36">
        <v>1458.2505590076441</v>
      </c>
      <c r="N33" s="35">
        <v>1064.4355443981199</v>
      </c>
      <c r="O33" s="35">
        <v>729.67786922869038</v>
      </c>
      <c r="P33" s="35">
        <v>480</v>
      </c>
      <c r="Q33" s="36">
        <v>0</v>
      </c>
      <c r="R33" s="35">
        <v>0</v>
      </c>
      <c r="S33" s="35">
        <v>928.19175123698687</v>
      </c>
      <c r="T33" s="35">
        <v>1191.64200297858</v>
      </c>
      <c r="U33" s="18">
        <v>31</v>
      </c>
    </row>
    <row r="34" spans="1:21" x14ac:dyDescent="0.2">
      <c r="A34" s="114">
        <v>36</v>
      </c>
      <c r="B34" s="114">
        <v>15</v>
      </c>
      <c r="C34" s="114">
        <v>49</v>
      </c>
      <c r="D34" s="114">
        <v>36</v>
      </c>
      <c r="E34" s="34" t="s">
        <v>36</v>
      </c>
      <c r="F34" s="19">
        <v>1285.5651847859035</v>
      </c>
      <c r="G34" s="35">
        <v>1921.2089800342394</v>
      </c>
      <c r="H34" s="50">
        <v>1844.9943992469721</v>
      </c>
      <c r="I34" s="35">
        <v>0</v>
      </c>
      <c r="J34" s="50">
        <v>0</v>
      </c>
      <c r="K34" s="35">
        <v>1219.1157734935648</v>
      </c>
      <c r="L34" s="35">
        <v>1749.5861130103724</v>
      </c>
      <c r="M34" s="36">
        <v>1480.8680997482045</v>
      </c>
      <c r="N34" s="35">
        <v>1136.6939279854303</v>
      </c>
      <c r="O34" s="35">
        <v>637.11055891701983</v>
      </c>
      <c r="P34" s="35">
        <v>1366.5743432272518</v>
      </c>
      <c r="Q34" s="36">
        <v>0</v>
      </c>
      <c r="R34" s="35">
        <v>29999.999999999989</v>
      </c>
      <c r="S34" s="35">
        <v>1287.4841125149355</v>
      </c>
      <c r="T34" s="35">
        <v>1281.9551680158388</v>
      </c>
      <c r="U34" s="18">
        <v>32</v>
      </c>
    </row>
    <row r="35" spans="1:21" x14ac:dyDescent="0.2">
      <c r="A35" s="114">
        <v>20</v>
      </c>
      <c r="B35" s="114">
        <v>40</v>
      </c>
      <c r="C35" s="114">
        <v>52</v>
      </c>
      <c r="D35" s="114">
        <v>20</v>
      </c>
      <c r="E35" s="34" t="s">
        <v>52</v>
      </c>
      <c r="F35" s="19">
        <v>761.60028283112752</v>
      </c>
      <c r="G35" s="35">
        <v>1184.1079306184715</v>
      </c>
      <c r="H35" s="43">
        <v>869.49544342950696</v>
      </c>
      <c r="I35" s="43">
        <v>979.94834909522456</v>
      </c>
      <c r="J35" s="43">
        <v>0</v>
      </c>
      <c r="K35" s="35">
        <v>869.62512571046761</v>
      </c>
      <c r="L35" s="35">
        <v>1072.1315882461424</v>
      </c>
      <c r="M35" s="36">
        <v>1028.8797352748613</v>
      </c>
      <c r="N35" s="35">
        <v>783.44081319657096</v>
      </c>
      <c r="O35" s="35">
        <v>640.29329551998489</v>
      </c>
      <c r="P35" s="35">
        <v>519.16176184160452</v>
      </c>
      <c r="Q35" s="36">
        <v>12863.624811039172</v>
      </c>
      <c r="R35" s="35">
        <v>3231.6600651723211</v>
      </c>
      <c r="S35" s="35">
        <v>589.53564539317347</v>
      </c>
      <c r="T35" s="35">
        <v>664.39407479223416</v>
      </c>
      <c r="U35" s="18">
        <v>33</v>
      </c>
    </row>
    <row r="36" spans="1:21" x14ac:dyDescent="0.2">
      <c r="A36" s="114">
        <v>29</v>
      </c>
      <c r="B36" s="114">
        <v>41</v>
      </c>
      <c r="C36" s="114">
        <v>53</v>
      </c>
      <c r="D36" s="114">
        <v>29</v>
      </c>
      <c r="E36" s="34" t="s">
        <v>41</v>
      </c>
      <c r="F36" s="19">
        <v>668.78276213869788</v>
      </c>
      <c r="G36" s="35">
        <v>981.2507582727136</v>
      </c>
      <c r="H36" s="43">
        <v>1160</v>
      </c>
      <c r="I36" s="43">
        <v>0</v>
      </c>
      <c r="J36" s="43">
        <v>0</v>
      </c>
      <c r="K36" s="35">
        <v>735.52558322656319</v>
      </c>
      <c r="L36" s="35">
        <v>0</v>
      </c>
      <c r="M36" s="36">
        <v>0</v>
      </c>
      <c r="N36" s="35">
        <v>593.9166934784821</v>
      </c>
      <c r="O36" s="35">
        <v>454.76182108267318</v>
      </c>
      <c r="P36" s="35">
        <v>79.999999999999986</v>
      </c>
      <c r="Q36" s="36">
        <v>0</v>
      </c>
      <c r="R36" s="35">
        <v>0</v>
      </c>
      <c r="S36" s="35">
        <v>791.985404534194</v>
      </c>
      <c r="T36" s="35">
        <v>639.95055750522079</v>
      </c>
      <c r="U36" s="18">
        <v>34</v>
      </c>
    </row>
    <row r="37" spans="1:21" x14ac:dyDescent="0.2">
      <c r="A37" s="114">
        <v>39</v>
      </c>
      <c r="B37" s="114">
        <v>42</v>
      </c>
      <c r="C37" s="114">
        <v>54</v>
      </c>
      <c r="D37" s="114">
        <v>39</v>
      </c>
      <c r="E37" s="34" t="s">
        <v>42</v>
      </c>
      <c r="F37" s="19">
        <v>954.20808925888468</v>
      </c>
      <c r="G37" s="35">
        <v>1583.2804557772247</v>
      </c>
      <c r="H37" s="43">
        <v>2517.4831269156252</v>
      </c>
      <c r="I37" s="43">
        <v>638.29346175717171</v>
      </c>
      <c r="J37" s="43">
        <v>0</v>
      </c>
      <c r="K37" s="35">
        <v>719.24263912109132</v>
      </c>
      <c r="L37" s="35">
        <v>1006.82259053154</v>
      </c>
      <c r="M37" s="36">
        <v>1060.9928851511613</v>
      </c>
      <c r="N37" s="35">
        <v>886.0200000007635</v>
      </c>
      <c r="O37" s="35">
        <v>673.60260168052253</v>
      </c>
      <c r="P37" s="35">
        <v>892.76687309660019</v>
      </c>
      <c r="Q37" s="36">
        <v>0</v>
      </c>
      <c r="R37" s="35">
        <v>2698.6852482976196</v>
      </c>
      <c r="S37" s="35">
        <v>781.98278841236231</v>
      </c>
      <c r="T37" s="35">
        <v>1098.9284098880764</v>
      </c>
      <c r="U37" s="18">
        <v>35</v>
      </c>
    </row>
    <row r="38" spans="1:21" x14ac:dyDescent="0.2">
      <c r="A38" s="114">
        <v>45</v>
      </c>
      <c r="B38" s="114">
        <v>43</v>
      </c>
      <c r="C38" s="114">
        <v>55</v>
      </c>
      <c r="D38" s="114">
        <v>45</v>
      </c>
      <c r="E38" s="34" t="s">
        <v>194</v>
      </c>
      <c r="F38" s="19">
        <v>770.67905198508606</v>
      </c>
      <c r="G38" s="35">
        <v>1352.5009184303794</v>
      </c>
      <c r="H38" s="43">
        <v>1346.3330120468568</v>
      </c>
      <c r="I38" s="43">
        <v>399.65179956274091</v>
      </c>
      <c r="J38" s="43">
        <v>0</v>
      </c>
      <c r="K38" s="35">
        <v>1398.3643635744286</v>
      </c>
      <c r="L38" s="35">
        <v>1176.4912613982603</v>
      </c>
      <c r="M38" s="36">
        <v>1008.5091173848881</v>
      </c>
      <c r="N38" s="35">
        <v>713.56649316896869</v>
      </c>
      <c r="O38" s="35">
        <v>479.71818339580875</v>
      </c>
      <c r="P38" s="35">
        <v>984.7075742851996</v>
      </c>
      <c r="Q38" s="36">
        <v>0</v>
      </c>
      <c r="R38" s="35">
        <v>0</v>
      </c>
      <c r="S38" s="35">
        <v>934.72662840074497</v>
      </c>
      <c r="T38" s="35">
        <v>903.67925505376763</v>
      </c>
      <c r="U38" s="18">
        <v>36</v>
      </c>
    </row>
    <row r="39" spans="1:21" x14ac:dyDescent="0.2">
      <c r="A39" s="114">
        <v>3</v>
      </c>
      <c r="B39" s="114">
        <v>54</v>
      </c>
      <c r="C39" s="114">
        <v>58</v>
      </c>
      <c r="D39" s="114">
        <v>3</v>
      </c>
      <c r="E39" s="34" t="s">
        <v>195</v>
      </c>
      <c r="F39" s="19">
        <v>717.99822089024167</v>
      </c>
      <c r="G39" s="35">
        <v>931.56884796487623</v>
      </c>
      <c r="H39" s="43">
        <v>1207.440384582746</v>
      </c>
      <c r="I39" s="43">
        <v>1420.4294338783025</v>
      </c>
      <c r="J39" s="43">
        <v>0</v>
      </c>
      <c r="K39" s="35">
        <v>747.26056100391349</v>
      </c>
      <c r="L39" s="35">
        <v>830.21405157516995</v>
      </c>
      <c r="M39" s="36">
        <v>0</v>
      </c>
      <c r="N39" s="35">
        <v>901.31906923441954</v>
      </c>
      <c r="O39" s="35">
        <v>406.25476991890997</v>
      </c>
      <c r="P39" s="35">
        <v>0</v>
      </c>
      <c r="Q39" s="36">
        <v>0</v>
      </c>
      <c r="R39" s="35">
        <v>8507.7478524456965</v>
      </c>
      <c r="S39" s="35">
        <v>568.89472563078868</v>
      </c>
      <c r="T39" s="35">
        <v>715.96339161088429</v>
      </c>
      <c r="U39" s="18">
        <v>37</v>
      </c>
    </row>
    <row r="40" spans="1:21" x14ac:dyDescent="0.2">
      <c r="A40" s="114">
        <v>21</v>
      </c>
      <c r="B40" s="114">
        <v>55</v>
      </c>
      <c r="C40" s="114">
        <v>59</v>
      </c>
      <c r="D40" s="114">
        <v>21</v>
      </c>
      <c r="E40" s="34" t="s">
        <v>196</v>
      </c>
      <c r="F40" s="19">
        <v>1152.7795132048639</v>
      </c>
      <c r="G40" s="35">
        <v>1807.3416663427881</v>
      </c>
      <c r="H40" s="43">
        <v>1278.853896577667</v>
      </c>
      <c r="I40" s="43">
        <v>1910.6440719243358</v>
      </c>
      <c r="J40" s="43">
        <v>0</v>
      </c>
      <c r="K40" s="35">
        <v>490.60796088184082</v>
      </c>
      <c r="L40" s="35">
        <v>954.21093640604693</v>
      </c>
      <c r="M40" s="36">
        <v>1206.5608550218235</v>
      </c>
      <c r="N40" s="35">
        <v>915.20055581797749</v>
      </c>
      <c r="O40" s="35">
        <v>564.17809678597769</v>
      </c>
      <c r="P40" s="35">
        <v>0</v>
      </c>
      <c r="Q40" s="36">
        <v>6311.8089591115804</v>
      </c>
      <c r="R40" s="35">
        <v>7382.5176256754794</v>
      </c>
      <c r="S40" s="35">
        <v>625.36912000893653</v>
      </c>
      <c r="T40" s="35">
        <v>824.20048394072819</v>
      </c>
      <c r="U40" s="18">
        <v>38</v>
      </c>
    </row>
    <row r="41" spans="1:21" x14ac:dyDescent="0.2">
      <c r="A41" s="114">
        <v>33</v>
      </c>
      <c r="B41" s="114">
        <v>56</v>
      </c>
      <c r="C41" s="114">
        <v>60</v>
      </c>
      <c r="D41" s="114">
        <v>33</v>
      </c>
      <c r="E41" s="34" t="s">
        <v>48</v>
      </c>
      <c r="F41" s="19">
        <v>653.90901371652023</v>
      </c>
      <c r="G41" s="35">
        <v>1197.304018339257</v>
      </c>
      <c r="H41" s="43">
        <v>853.78737615958937</v>
      </c>
      <c r="I41" s="43">
        <v>0</v>
      </c>
      <c r="J41" s="43">
        <v>649.24943824622369</v>
      </c>
      <c r="K41" s="35">
        <v>1054.0396550443043</v>
      </c>
      <c r="L41" s="35">
        <v>0</v>
      </c>
      <c r="M41" s="36">
        <v>0</v>
      </c>
      <c r="N41" s="35">
        <v>1038.2502377317969</v>
      </c>
      <c r="O41" s="35">
        <v>327.12114711661889</v>
      </c>
      <c r="P41" s="35">
        <v>0</v>
      </c>
      <c r="Q41" s="36">
        <v>0</v>
      </c>
      <c r="R41" s="35">
        <v>0</v>
      </c>
      <c r="S41" s="35">
        <v>573.85731950885861</v>
      </c>
      <c r="T41" s="35">
        <v>752.28501263868623</v>
      </c>
      <c r="U41" s="18">
        <v>39</v>
      </c>
    </row>
    <row r="42" spans="1:21" x14ac:dyDescent="0.2">
      <c r="A42" s="114">
        <v>41</v>
      </c>
      <c r="B42" s="114">
        <v>57</v>
      </c>
      <c r="C42" s="114">
        <v>61</v>
      </c>
      <c r="D42" s="114">
        <v>41</v>
      </c>
      <c r="E42" s="34" t="s">
        <v>37</v>
      </c>
      <c r="F42" s="19">
        <v>844.40832349644563</v>
      </c>
      <c r="G42" s="35">
        <v>1341.9919595211952</v>
      </c>
      <c r="H42" s="43">
        <v>1507.8377855899307</v>
      </c>
      <c r="I42" s="43">
        <v>1772.4101894186806</v>
      </c>
      <c r="J42" s="43">
        <v>0</v>
      </c>
      <c r="K42" s="35">
        <v>790.54724775913235</v>
      </c>
      <c r="L42" s="35">
        <v>790.08101188722947</v>
      </c>
      <c r="M42" s="36">
        <v>1180.5647507625956</v>
      </c>
      <c r="N42" s="35">
        <v>823.83116617134772</v>
      </c>
      <c r="O42" s="35">
        <v>440.29191111254943</v>
      </c>
      <c r="P42" s="35">
        <v>0</v>
      </c>
      <c r="Q42" s="36">
        <v>0</v>
      </c>
      <c r="R42" s="35">
        <v>0</v>
      </c>
      <c r="S42" s="35">
        <v>714.09221054689931</v>
      </c>
      <c r="T42" s="35">
        <v>595.69256470687594</v>
      </c>
      <c r="U42" s="18">
        <v>40</v>
      </c>
    </row>
    <row r="43" spans="1:21" x14ac:dyDescent="0.2">
      <c r="A43" s="114">
        <v>10</v>
      </c>
      <c r="B43" s="114">
        <v>36</v>
      </c>
      <c r="C43" s="114">
        <v>64</v>
      </c>
      <c r="D43" s="114">
        <v>10</v>
      </c>
      <c r="E43" s="34" t="s">
        <v>53</v>
      </c>
      <c r="F43" s="19">
        <v>1180.6716815556319</v>
      </c>
      <c r="G43" s="35">
        <v>1484.5952352713409</v>
      </c>
      <c r="H43" s="43">
        <v>1279.5739299298468</v>
      </c>
      <c r="I43" s="43">
        <v>0</v>
      </c>
      <c r="J43" s="43">
        <v>0</v>
      </c>
      <c r="K43" s="35">
        <v>1113.6513905079544</v>
      </c>
      <c r="L43" s="35">
        <v>1252.6827920303444</v>
      </c>
      <c r="M43" s="36">
        <v>0</v>
      </c>
      <c r="N43" s="35">
        <v>755.56798272979256</v>
      </c>
      <c r="O43" s="35">
        <v>0</v>
      </c>
      <c r="P43" s="35">
        <v>914.54278263689685</v>
      </c>
      <c r="Q43" s="36">
        <v>7893.0628241079939</v>
      </c>
      <c r="R43" s="35">
        <v>2061.3036517249188</v>
      </c>
      <c r="S43" s="35">
        <v>850.09803485930627</v>
      </c>
      <c r="T43" s="35">
        <v>792.72626521132463</v>
      </c>
      <c r="U43" s="18">
        <v>41</v>
      </c>
    </row>
    <row r="44" spans="1:21" x14ac:dyDescent="0.2">
      <c r="A44" s="114">
        <v>12</v>
      </c>
      <c r="B44" s="114">
        <v>37</v>
      </c>
      <c r="C44" s="114">
        <v>65</v>
      </c>
      <c r="D44" s="114">
        <v>12</v>
      </c>
      <c r="E44" s="34" t="s">
        <v>56</v>
      </c>
      <c r="F44" s="19">
        <v>679.45972745596339</v>
      </c>
      <c r="G44" s="35">
        <v>2212.0062461909961</v>
      </c>
      <c r="H44" s="43">
        <v>2428.9622465269358</v>
      </c>
      <c r="I44" s="43">
        <v>2021.4064659137503</v>
      </c>
      <c r="J44" s="43">
        <v>0</v>
      </c>
      <c r="K44" s="35">
        <v>990.04507092416327</v>
      </c>
      <c r="L44" s="35">
        <v>1025.7134300553246</v>
      </c>
      <c r="M44" s="36">
        <v>1394.4206278494166</v>
      </c>
      <c r="N44" s="35">
        <v>835.00563060188927</v>
      </c>
      <c r="O44" s="35">
        <v>421.56098537678969</v>
      </c>
      <c r="P44" s="35">
        <v>746.39027166942105</v>
      </c>
      <c r="Q44" s="36">
        <v>0</v>
      </c>
      <c r="R44" s="35">
        <v>7737.4638297872343</v>
      </c>
      <c r="S44" s="35">
        <v>682.08232862573482</v>
      </c>
      <c r="T44" s="35">
        <v>749.75627512013853</v>
      </c>
      <c r="U44" s="18">
        <v>42</v>
      </c>
    </row>
    <row r="45" spans="1:21" x14ac:dyDescent="0.2">
      <c r="A45" s="114">
        <v>42</v>
      </c>
      <c r="B45" s="114">
        <v>38</v>
      </c>
      <c r="C45" s="114">
        <v>66</v>
      </c>
      <c r="D45" s="114">
        <v>42</v>
      </c>
      <c r="E45" s="34" t="s">
        <v>31</v>
      </c>
      <c r="F45" s="19">
        <v>1064.8735179515886</v>
      </c>
      <c r="G45" s="35">
        <v>830.01524289238489</v>
      </c>
      <c r="H45" s="43">
        <v>0</v>
      </c>
      <c r="I45" s="43">
        <v>0</v>
      </c>
      <c r="J45" s="43">
        <v>0</v>
      </c>
      <c r="K45" s="35">
        <v>1159.9817615708712</v>
      </c>
      <c r="L45" s="35">
        <v>0</v>
      </c>
      <c r="M45" s="36">
        <v>0</v>
      </c>
      <c r="N45" s="35">
        <v>1048.2082608491992</v>
      </c>
      <c r="O45" s="35">
        <v>596.41554791994008</v>
      </c>
      <c r="P45" s="35">
        <v>0</v>
      </c>
      <c r="Q45" s="36">
        <v>0</v>
      </c>
      <c r="R45" s="35">
        <v>0</v>
      </c>
      <c r="S45" s="35">
        <v>361.25797420837773</v>
      </c>
      <c r="T45" s="35">
        <v>868.82675142314304</v>
      </c>
      <c r="U45" s="18">
        <v>43</v>
      </c>
    </row>
    <row r="46" spans="1:21" x14ac:dyDescent="0.2">
      <c r="A46" s="114">
        <v>6</v>
      </c>
      <c r="B46" s="114">
        <v>8</v>
      </c>
      <c r="C46" s="114">
        <v>69</v>
      </c>
      <c r="D46" s="114">
        <v>6</v>
      </c>
      <c r="E46" s="34" t="s">
        <v>24</v>
      </c>
      <c r="F46" s="19">
        <v>825.27241470931631</v>
      </c>
      <c r="G46" s="35">
        <v>1358.7895748933354</v>
      </c>
      <c r="H46" s="43">
        <v>967.67567810847777</v>
      </c>
      <c r="I46" s="43">
        <v>0</v>
      </c>
      <c r="J46" s="43">
        <v>0</v>
      </c>
      <c r="K46" s="35">
        <v>1073.748635329865</v>
      </c>
      <c r="L46" s="35">
        <v>1029.2740328500299</v>
      </c>
      <c r="M46" s="36">
        <v>797.52287121119878</v>
      </c>
      <c r="N46" s="35">
        <v>835.69241055925431</v>
      </c>
      <c r="O46" s="35">
        <v>493.9703465402514</v>
      </c>
      <c r="P46" s="35">
        <v>391.14844785180873</v>
      </c>
      <c r="Q46" s="36">
        <v>0</v>
      </c>
      <c r="R46" s="35">
        <v>0</v>
      </c>
      <c r="S46" s="35">
        <v>543.08739021509029</v>
      </c>
      <c r="T46" s="35">
        <v>852.95195421902758</v>
      </c>
      <c r="U46" s="18">
        <v>44</v>
      </c>
    </row>
    <row r="47" spans="1:21" ht="12" thickBot="1" x14ac:dyDescent="0.25">
      <c r="A47" s="114">
        <v>38</v>
      </c>
      <c r="B47" s="114">
        <v>9</v>
      </c>
      <c r="C47" s="114">
        <v>70</v>
      </c>
      <c r="D47" s="114">
        <v>38</v>
      </c>
      <c r="E47" s="34" t="s">
        <v>49</v>
      </c>
      <c r="F47" s="19">
        <v>665.56208082889771</v>
      </c>
      <c r="G47" s="35">
        <v>1829.4093492138163</v>
      </c>
      <c r="H47" s="43">
        <v>992.64919924745561</v>
      </c>
      <c r="I47" s="43">
        <v>400.00000000000006</v>
      </c>
      <c r="J47" s="43">
        <v>0</v>
      </c>
      <c r="K47" s="35">
        <v>938.71921615987731</v>
      </c>
      <c r="L47" s="35">
        <v>0</v>
      </c>
      <c r="M47" s="36">
        <v>0</v>
      </c>
      <c r="N47" s="35">
        <v>1158.1609738494951</v>
      </c>
      <c r="O47" s="35">
        <v>392.2706536402755</v>
      </c>
      <c r="P47" s="35">
        <v>0</v>
      </c>
      <c r="Q47" s="36">
        <v>0</v>
      </c>
      <c r="R47" s="35">
        <v>0</v>
      </c>
      <c r="S47" s="35">
        <v>908.60339275947297</v>
      </c>
      <c r="T47" s="35">
        <v>1281.2607520288957</v>
      </c>
      <c r="U47" s="18">
        <v>45</v>
      </c>
    </row>
    <row r="48" spans="1:21" ht="12.6" thickBot="1" x14ac:dyDescent="0.3">
      <c r="A48" s="153">
        <v>59</v>
      </c>
      <c r="B48" s="153">
        <v>59</v>
      </c>
      <c r="C48" s="114">
        <v>72</v>
      </c>
      <c r="D48" s="153">
        <v>59</v>
      </c>
      <c r="E48" s="53" t="s">
        <v>93</v>
      </c>
      <c r="F48" s="54">
        <v>905.8152083753431</v>
      </c>
      <c r="G48" s="55">
        <v>1752.5739067176623</v>
      </c>
      <c r="H48" s="56">
        <v>1567.6324326428426</v>
      </c>
      <c r="I48" s="56">
        <v>1435.478155385706</v>
      </c>
      <c r="J48" s="56">
        <v>817.70910252772171</v>
      </c>
      <c r="K48" s="55">
        <v>1027.849423018705</v>
      </c>
      <c r="L48" s="55">
        <v>1156.0141339446673</v>
      </c>
      <c r="M48" s="54">
        <v>1229.9465506514696</v>
      </c>
      <c r="N48" s="55">
        <v>917.26086352855452</v>
      </c>
      <c r="O48" s="55">
        <v>557.0306888886563</v>
      </c>
      <c r="P48" s="55">
        <v>1002.2526960387869</v>
      </c>
      <c r="Q48" s="54">
        <v>8197.950938785676</v>
      </c>
      <c r="R48" s="55">
        <v>10000.372753591131</v>
      </c>
      <c r="S48" s="55">
        <v>754.14840703033735</v>
      </c>
      <c r="T48" s="55">
        <v>842.18289153769354</v>
      </c>
      <c r="U48" s="18">
        <v>59</v>
      </c>
    </row>
    <row r="49" spans="1:21" x14ac:dyDescent="0.2">
      <c r="E49" s="58" t="s">
        <v>125</v>
      </c>
      <c r="L49" s="59"/>
      <c r="M49" s="60"/>
      <c r="P49" s="59"/>
      <c r="Q49" s="60"/>
      <c r="U49" s="18" t="s">
        <v>203</v>
      </c>
    </row>
    <row r="50" spans="1:21" ht="12.6" thickBot="1" x14ac:dyDescent="0.3">
      <c r="E50" s="20" t="s">
        <v>201</v>
      </c>
      <c r="F50" s="68"/>
      <c r="G50" s="21"/>
      <c r="H50" s="21"/>
      <c r="I50" s="21"/>
      <c r="J50" s="21"/>
      <c r="K50" s="21"/>
      <c r="L50" s="22"/>
      <c r="M50" s="24"/>
      <c r="N50" s="21"/>
      <c r="O50" s="21"/>
      <c r="P50" s="22"/>
      <c r="Q50" s="24"/>
      <c r="R50" s="21"/>
      <c r="S50" s="21"/>
      <c r="T50" s="21"/>
      <c r="U50" s="18" t="s">
        <v>203</v>
      </c>
    </row>
    <row r="51" spans="1:21" ht="24.6" thickBot="1" x14ac:dyDescent="0.25">
      <c r="A51" s="114" t="s">
        <v>111</v>
      </c>
      <c r="B51" s="114" t="s">
        <v>110</v>
      </c>
      <c r="C51" s="114" t="s">
        <v>109</v>
      </c>
      <c r="D51" s="114" t="s">
        <v>108</v>
      </c>
      <c r="E51" s="25" t="s">
        <v>200</v>
      </c>
      <c r="F51" s="26" t="s">
        <v>0</v>
      </c>
      <c r="G51" s="27" t="s">
        <v>1</v>
      </c>
      <c r="H51" s="26" t="s">
        <v>13</v>
      </c>
      <c r="I51" s="27"/>
      <c r="J51" s="28" t="s">
        <v>2</v>
      </c>
      <c r="K51" s="28" t="s">
        <v>3</v>
      </c>
      <c r="L51" s="28" t="s">
        <v>4</v>
      </c>
      <c r="M51" s="28" t="s">
        <v>5</v>
      </c>
      <c r="N51" s="28" t="s">
        <v>6</v>
      </c>
      <c r="O51" s="28" t="s">
        <v>7</v>
      </c>
      <c r="P51" s="28" t="s">
        <v>8</v>
      </c>
      <c r="Q51" s="28" t="s">
        <v>9</v>
      </c>
      <c r="R51" s="28" t="s">
        <v>10</v>
      </c>
      <c r="S51" s="28" t="s">
        <v>11</v>
      </c>
      <c r="T51" s="28" t="s">
        <v>12</v>
      </c>
      <c r="U51" s="18" t="s">
        <v>203</v>
      </c>
    </row>
    <row r="52" spans="1:21" x14ac:dyDescent="0.2">
      <c r="A52" s="114">
        <v>11</v>
      </c>
      <c r="B52" s="114">
        <v>11</v>
      </c>
      <c r="C52" s="114">
        <v>2</v>
      </c>
      <c r="D52" s="114">
        <v>11</v>
      </c>
      <c r="E52" s="34" t="s">
        <v>18</v>
      </c>
      <c r="F52" s="35">
        <v>977.45101951518632</v>
      </c>
      <c r="G52" s="35">
        <v>935.81669577334571</v>
      </c>
      <c r="H52" s="35">
        <v>0</v>
      </c>
      <c r="I52" s="35">
        <v>0</v>
      </c>
      <c r="J52" s="35">
        <v>0</v>
      </c>
      <c r="K52" s="35">
        <v>1055.6990426488333</v>
      </c>
      <c r="L52" s="35">
        <v>996</v>
      </c>
      <c r="M52" s="36">
        <v>600.63789494667594</v>
      </c>
      <c r="N52" s="35">
        <v>952.58316963416905</v>
      </c>
      <c r="O52" s="35">
        <v>608.26362310718628</v>
      </c>
      <c r="P52" s="35">
        <v>0</v>
      </c>
      <c r="Q52" s="36">
        <v>0</v>
      </c>
      <c r="R52" s="35">
        <v>0</v>
      </c>
      <c r="S52" s="35">
        <v>553.9143366281661</v>
      </c>
      <c r="T52" s="35">
        <v>0</v>
      </c>
      <c r="U52" s="18">
        <v>1</v>
      </c>
    </row>
    <row r="53" spans="1:21" x14ac:dyDescent="0.2">
      <c r="A53" s="114">
        <v>7</v>
      </c>
      <c r="B53" s="114">
        <v>45</v>
      </c>
      <c r="C53" s="114">
        <v>5</v>
      </c>
      <c r="D53" s="114">
        <v>7</v>
      </c>
      <c r="E53" s="34" t="s">
        <v>197</v>
      </c>
      <c r="F53" s="19">
        <v>682.10487024882343</v>
      </c>
      <c r="G53" s="35">
        <v>1360.2388394996813</v>
      </c>
      <c r="H53" s="43">
        <v>0</v>
      </c>
      <c r="I53" s="43">
        <v>0</v>
      </c>
      <c r="J53" s="43">
        <v>0</v>
      </c>
      <c r="K53" s="35">
        <v>1065.8187111157179</v>
      </c>
      <c r="L53" s="35">
        <v>1102.4566625639181</v>
      </c>
      <c r="M53" s="36">
        <v>0</v>
      </c>
      <c r="N53" s="35">
        <v>1144.3244531216401</v>
      </c>
      <c r="O53" s="35">
        <v>568.97293970882583</v>
      </c>
      <c r="P53" s="35">
        <v>0</v>
      </c>
      <c r="Q53" s="36">
        <v>0</v>
      </c>
      <c r="R53" s="35">
        <v>0</v>
      </c>
      <c r="S53" s="35">
        <v>734.75347654082236</v>
      </c>
      <c r="T53" s="35">
        <v>613.1967106314687</v>
      </c>
      <c r="U53" s="18">
        <v>2</v>
      </c>
    </row>
    <row r="54" spans="1:21" x14ac:dyDescent="0.2">
      <c r="A54" s="114">
        <v>18</v>
      </c>
      <c r="B54" s="114">
        <v>46</v>
      </c>
      <c r="C54" s="114">
        <v>6</v>
      </c>
      <c r="D54" s="114">
        <v>18</v>
      </c>
      <c r="E54" s="34" t="s">
        <v>50</v>
      </c>
      <c r="F54" s="19">
        <v>540.37198606446509</v>
      </c>
      <c r="G54" s="35">
        <v>1084.9235476980255</v>
      </c>
      <c r="H54" s="43">
        <v>840</v>
      </c>
      <c r="I54" s="43">
        <v>0</v>
      </c>
      <c r="J54" s="43">
        <v>0</v>
      </c>
      <c r="K54" s="35">
        <v>946.30896886058781</v>
      </c>
      <c r="L54" s="35">
        <v>777.29277245446087</v>
      </c>
      <c r="M54" s="36">
        <v>0</v>
      </c>
      <c r="N54" s="35">
        <v>684.69856328873925</v>
      </c>
      <c r="O54" s="35">
        <v>611.6378387149116</v>
      </c>
      <c r="P54" s="35">
        <v>0</v>
      </c>
      <c r="Q54" s="36">
        <v>11010.703228621243</v>
      </c>
      <c r="R54" s="35">
        <v>0</v>
      </c>
      <c r="S54" s="35">
        <v>0</v>
      </c>
      <c r="T54" s="35">
        <v>534.11583424971377</v>
      </c>
      <c r="U54" s="18">
        <v>3</v>
      </c>
    </row>
    <row r="55" spans="1:21" x14ac:dyDescent="0.2">
      <c r="A55" s="114">
        <v>37</v>
      </c>
      <c r="B55" s="114">
        <v>47</v>
      </c>
      <c r="C55" s="114">
        <v>7</v>
      </c>
      <c r="D55" s="114">
        <v>37</v>
      </c>
      <c r="E55" s="34" t="s">
        <v>43</v>
      </c>
      <c r="F55" s="19">
        <v>1069.4057101278486</v>
      </c>
      <c r="G55" s="35">
        <v>1389.3693884622307</v>
      </c>
      <c r="H55" s="43">
        <v>2370</v>
      </c>
      <c r="I55" s="43">
        <v>1680.0000000000002</v>
      </c>
      <c r="J55" s="43">
        <v>0</v>
      </c>
      <c r="K55" s="35">
        <v>1122.3455092155593</v>
      </c>
      <c r="L55" s="35">
        <v>1563.7613611832148</v>
      </c>
      <c r="M55" s="36">
        <v>1162.0400022259075</v>
      </c>
      <c r="N55" s="35">
        <v>1084.2376680991481</v>
      </c>
      <c r="O55" s="35">
        <v>757.04416142396985</v>
      </c>
      <c r="P55" s="35">
        <v>1532.231304818119</v>
      </c>
      <c r="Q55" s="36">
        <v>0</v>
      </c>
      <c r="R55" s="35">
        <v>0</v>
      </c>
      <c r="S55" s="35">
        <v>971.20138889544353</v>
      </c>
      <c r="T55" s="35">
        <v>780.9405747879108</v>
      </c>
      <c r="U55" s="18">
        <v>4</v>
      </c>
    </row>
    <row r="56" spans="1:21" x14ac:dyDescent="0.2">
      <c r="A56" s="114">
        <v>1</v>
      </c>
      <c r="B56" s="114">
        <v>17</v>
      </c>
      <c r="C56" s="114">
        <v>10</v>
      </c>
      <c r="D56" s="114">
        <v>1</v>
      </c>
      <c r="E56" s="34" t="s">
        <v>198</v>
      </c>
      <c r="F56" s="19">
        <v>599.09316016098353</v>
      </c>
      <c r="G56" s="35">
        <v>791.53325037594334</v>
      </c>
      <c r="H56" s="43">
        <v>0</v>
      </c>
      <c r="I56" s="43">
        <v>0</v>
      </c>
      <c r="J56" s="43">
        <v>0</v>
      </c>
      <c r="K56" s="35">
        <v>891.20211303729184</v>
      </c>
      <c r="L56" s="35">
        <v>906.90780254557035</v>
      </c>
      <c r="M56" s="36">
        <v>0</v>
      </c>
      <c r="N56" s="35">
        <v>792.86050675261299</v>
      </c>
      <c r="O56" s="35">
        <v>567.33567769999149</v>
      </c>
      <c r="P56" s="35">
        <v>200</v>
      </c>
      <c r="Q56" s="36">
        <v>0</v>
      </c>
      <c r="R56" s="35">
        <v>0</v>
      </c>
      <c r="S56" s="35">
        <v>838.45592039331791</v>
      </c>
      <c r="T56" s="35">
        <v>818.29224198746658</v>
      </c>
      <c r="U56" s="18">
        <v>5</v>
      </c>
    </row>
    <row r="57" spans="1:21" x14ac:dyDescent="0.2">
      <c r="A57" s="114">
        <v>17</v>
      </c>
      <c r="B57" s="114">
        <v>18</v>
      </c>
      <c r="C57" s="114">
        <v>11</v>
      </c>
      <c r="D57" s="114">
        <v>17</v>
      </c>
      <c r="E57" s="34" t="s">
        <v>188</v>
      </c>
      <c r="F57" s="19">
        <v>470.98062790726806</v>
      </c>
      <c r="G57" s="35">
        <v>1550.3669681437152</v>
      </c>
      <c r="H57" s="43">
        <v>1358.1820994277787</v>
      </c>
      <c r="I57" s="43">
        <v>0</v>
      </c>
      <c r="J57" s="43">
        <v>0</v>
      </c>
      <c r="K57" s="35">
        <v>815.51336236450982</v>
      </c>
      <c r="L57" s="35">
        <v>586.76610705104213</v>
      </c>
      <c r="M57" s="36">
        <v>1514.4863646597487</v>
      </c>
      <c r="N57" s="35">
        <v>1078.7341379392826</v>
      </c>
      <c r="O57" s="35">
        <v>335.65458735325342</v>
      </c>
      <c r="P57" s="35">
        <v>481.81903820292575</v>
      </c>
      <c r="Q57" s="36">
        <v>7770.7004817362413</v>
      </c>
      <c r="R57" s="35">
        <v>0</v>
      </c>
      <c r="S57" s="35">
        <v>1022.7057660092347</v>
      </c>
      <c r="T57" s="35">
        <v>529.853418925234</v>
      </c>
      <c r="U57" s="18">
        <v>6</v>
      </c>
    </row>
    <row r="58" spans="1:21" x14ac:dyDescent="0.2">
      <c r="A58" s="114">
        <v>23</v>
      </c>
      <c r="B58" s="114">
        <v>19</v>
      </c>
      <c r="C58" s="114">
        <v>12</v>
      </c>
      <c r="D58" s="114">
        <v>23</v>
      </c>
      <c r="E58" s="34" t="s">
        <v>15</v>
      </c>
      <c r="F58" s="19">
        <v>561.17818088497518</v>
      </c>
      <c r="G58" s="35">
        <v>895.37976352129772</v>
      </c>
      <c r="H58" s="43">
        <v>0</v>
      </c>
      <c r="I58" s="43">
        <v>800</v>
      </c>
      <c r="J58" s="43">
        <v>0</v>
      </c>
      <c r="K58" s="35">
        <v>963.49704760648615</v>
      </c>
      <c r="L58" s="35">
        <v>1019.2375644766481</v>
      </c>
      <c r="M58" s="36">
        <v>0</v>
      </c>
      <c r="N58" s="35">
        <v>890.95227085559191</v>
      </c>
      <c r="O58" s="35">
        <v>566.04113911918148</v>
      </c>
      <c r="P58" s="35">
        <v>0</v>
      </c>
      <c r="Q58" s="36">
        <v>0</v>
      </c>
      <c r="R58" s="35">
        <v>0</v>
      </c>
      <c r="S58" s="35">
        <v>930.77071535401387</v>
      </c>
      <c r="T58" s="35">
        <v>0</v>
      </c>
      <c r="U58" s="18">
        <v>7</v>
      </c>
    </row>
    <row r="59" spans="1:21" x14ac:dyDescent="0.2">
      <c r="A59" s="114">
        <v>5</v>
      </c>
      <c r="B59" s="114">
        <v>21</v>
      </c>
      <c r="C59" s="114">
        <v>15</v>
      </c>
      <c r="D59" s="114">
        <v>5</v>
      </c>
      <c r="E59" s="34" t="s">
        <v>38</v>
      </c>
      <c r="F59" s="19">
        <v>669.06400681317757</v>
      </c>
      <c r="G59" s="35">
        <v>1046.6613780080227</v>
      </c>
      <c r="H59" s="43">
        <v>0</v>
      </c>
      <c r="I59" s="43">
        <v>0</v>
      </c>
      <c r="J59" s="43">
        <v>0</v>
      </c>
      <c r="K59" s="35">
        <v>853.20955188021787</v>
      </c>
      <c r="L59" s="35">
        <v>723.28779171887811</v>
      </c>
      <c r="M59" s="36">
        <v>0</v>
      </c>
      <c r="N59" s="35">
        <v>730.98816971685164</v>
      </c>
      <c r="O59" s="35">
        <v>368.30128596525401</v>
      </c>
      <c r="P59" s="35">
        <v>0</v>
      </c>
      <c r="Q59" s="36">
        <v>0</v>
      </c>
      <c r="R59" s="35">
        <v>0</v>
      </c>
      <c r="S59" s="35">
        <v>960.18351061630472</v>
      </c>
      <c r="T59" s="35">
        <v>0</v>
      </c>
      <c r="U59" s="18">
        <v>8</v>
      </c>
    </row>
    <row r="60" spans="1:21" x14ac:dyDescent="0.2">
      <c r="A60" s="114">
        <v>22</v>
      </c>
      <c r="B60" s="114">
        <v>22</v>
      </c>
      <c r="C60" s="114">
        <v>16</v>
      </c>
      <c r="D60" s="114">
        <v>22</v>
      </c>
      <c r="E60" s="34" t="s">
        <v>39</v>
      </c>
      <c r="F60" s="19">
        <v>833.12715378253847</v>
      </c>
      <c r="G60" s="35">
        <v>1927.9735903577148</v>
      </c>
      <c r="H60" s="43">
        <v>0</v>
      </c>
      <c r="I60" s="43">
        <v>0</v>
      </c>
      <c r="J60" s="43">
        <v>0</v>
      </c>
      <c r="K60" s="35">
        <v>1033.0690902416188</v>
      </c>
      <c r="L60" s="35">
        <v>1041.8419816313351</v>
      </c>
      <c r="M60" s="36">
        <v>748.73826046901104</v>
      </c>
      <c r="N60" s="35">
        <v>848.61585278244775</v>
      </c>
      <c r="O60" s="35">
        <v>462.92610858573107</v>
      </c>
      <c r="P60" s="35">
        <v>1091.9689427058049</v>
      </c>
      <c r="Q60" s="36">
        <v>0</v>
      </c>
      <c r="R60" s="35">
        <v>0</v>
      </c>
      <c r="S60" s="35">
        <v>612.32248697367891</v>
      </c>
      <c r="T60" s="35">
        <v>1181.2139720393754</v>
      </c>
      <c r="U60" s="18">
        <v>9</v>
      </c>
    </row>
    <row r="61" spans="1:21" x14ac:dyDescent="0.2">
      <c r="A61" s="114">
        <v>25</v>
      </c>
      <c r="B61" s="114">
        <v>23</v>
      </c>
      <c r="C61" s="114">
        <v>17</v>
      </c>
      <c r="D61" s="114">
        <v>25</v>
      </c>
      <c r="E61" s="34" t="s">
        <v>54</v>
      </c>
      <c r="F61" s="19">
        <v>848.47771847635954</v>
      </c>
      <c r="G61" s="35">
        <v>1975.8598571230687</v>
      </c>
      <c r="H61" s="43">
        <v>0</v>
      </c>
      <c r="I61" s="43">
        <v>0</v>
      </c>
      <c r="J61" s="43">
        <v>0</v>
      </c>
      <c r="K61" s="35">
        <v>721.21948871280506</v>
      </c>
      <c r="L61" s="35">
        <v>825.34757462899017</v>
      </c>
      <c r="M61" s="36">
        <v>1200.0000000000002</v>
      </c>
      <c r="N61" s="35">
        <v>949.35709933559679</v>
      </c>
      <c r="O61" s="35">
        <v>0</v>
      </c>
      <c r="P61" s="35">
        <v>1702.184545167057</v>
      </c>
      <c r="Q61" s="36">
        <v>0</v>
      </c>
      <c r="R61" s="35">
        <v>3907.6418318523579</v>
      </c>
      <c r="S61" s="35">
        <v>676.09405712052819</v>
      </c>
      <c r="T61" s="35">
        <v>1001.9145736582308</v>
      </c>
      <c r="U61" s="18">
        <v>10</v>
      </c>
    </row>
    <row r="62" spans="1:21" x14ac:dyDescent="0.2">
      <c r="A62" s="114">
        <v>44</v>
      </c>
      <c r="B62" s="114">
        <v>24</v>
      </c>
      <c r="C62" s="114">
        <v>18</v>
      </c>
      <c r="D62" s="114">
        <v>44</v>
      </c>
      <c r="E62" s="34" t="s">
        <v>14</v>
      </c>
      <c r="F62" s="19">
        <v>865.09971625301512</v>
      </c>
      <c r="G62" s="35">
        <v>1403.1736123693504</v>
      </c>
      <c r="H62" s="43">
        <v>0</v>
      </c>
      <c r="I62" s="43">
        <v>0</v>
      </c>
      <c r="J62" s="43">
        <v>0</v>
      </c>
      <c r="K62" s="35">
        <v>1095.6528838470524</v>
      </c>
      <c r="L62" s="35">
        <v>1047.7415129259668</v>
      </c>
      <c r="M62" s="36">
        <v>0</v>
      </c>
      <c r="N62" s="35">
        <v>510.62871932092202</v>
      </c>
      <c r="O62" s="35">
        <v>148.22334907575456</v>
      </c>
      <c r="P62" s="35">
        <v>0</v>
      </c>
      <c r="Q62" s="36">
        <v>0</v>
      </c>
      <c r="R62" s="35">
        <v>0</v>
      </c>
      <c r="S62" s="35">
        <v>557.52397088220857</v>
      </c>
      <c r="T62" s="35">
        <v>0</v>
      </c>
      <c r="U62" s="18">
        <v>11</v>
      </c>
    </row>
    <row r="63" spans="1:21" x14ac:dyDescent="0.2">
      <c r="A63" s="114">
        <v>2</v>
      </c>
      <c r="B63" s="114">
        <v>26</v>
      </c>
      <c r="C63" s="114">
        <v>21</v>
      </c>
      <c r="D63" s="114">
        <v>2</v>
      </c>
      <c r="E63" s="34" t="s">
        <v>189</v>
      </c>
      <c r="F63" s="19">
        <v>0</v>
      </c>
      <c r="G63" s="35">
        <v>1306.4649631971765</v>
      </c>
      <c r="H63" s="43">
        <v>0</v>
      </c>
      <c r="I63" s="43">
        <v>737.43669522081291</v>
      </c>
      <c r="J63" s="43">
        <v>0</v>
      </c>
      <c r="K63" s="35">
        <v>744.82758620689651</v>
      </c>
      <c r="L63" s="35">
        <v>520</v>
      </c>
      <c r="M63" s="36">
        <v>1999.9999999999998</v>
      </c>
      <c r="N63" s="35">
        <v>643.64569733934593</v>
      </c>
      <c r="O63" s="35">
        <v>399.99999999999994</v>
      </c>
      <c r="P63" s="35">
        <v>121.4151796294839</v>
      </c>
      <c r="Q63" s="36">
        <v>2719.1521170865385</v>
      </c>
      <c r="R63" s="35">
        <v>8870.4910714285706</v>
      </c>
      <c r="S63" s="35">
        <v>492.47952078897754</v>
      </c>
      <c r="T63" s="35">
        <v>512.85122662609785</v>
      </c>
      <c r="U63" s="18">
        <v>12</v>
      </c>
    </row>
    <row r="64" spans="1:21" x14ac:dyDescent="0.2">
      <c r="A64" s="114">
        <v>16</v>
      </c>
      <c r="B64" s="114">
        <v>27</v>
      </c>
      <c r="C64" s="114">
        <v>22</v>
      </c>
      <c r="D64" s="114">
        <v>16</v>
      </c>
      <c r="E64" s="34" t="s">
        <v>32</v>
      </c>
      <c r="F64" s="19">
        <v>815.40684122871164</v>
      </c>
      <c r="G64" s="35">
        <v>1077.6149294433926</v>
      </c>
      <c r="H64" s="43">
        <v>0</v>
      </c>
      <c r="I64" s="43">
        <v>0</v>
      </c>
      <c r="J64" s="43">
        <v>319.99999999999994</v>
      </c>
      <c r="K64" s="35">
        <v>765.54188770303267</v>
      </c>
      <c r="L64" s="35">
        <v>874.12400773136505</v>
      </c>
      <c r="M64" s="36">
        <v>480</v>
      </c>
      <c r="N64" s="35">
        <v>876.63737304449546</v>
      </c>
      <c r="O64" s="35">
        <v>484.57215973708986</v>
      </c>
      <c r="P64" s="35">
        <v>0</v>
      </c>
      <c r="Q64" s="36">
        <v>0</v>
      </c>
      <c r="R64" s="35">
        <v>0</v>
      </c>
      <c r="S64" s="35">
        <v>703.35939272164933</v>
      </c>
      <c r="T64" s="35">
        <v>910.2642165068338</v>
      </c>
      <c r="U64" s="18">
        <v>13</v>
      </c>
    </row>
    <row r="65" spans="1:21" x14ac:dyDescent="0.2">
      <c r="A65" s="114">
        <v>30</v>
      </c>
      <c r="B65" s="114">
        <v>28</v>
      </c>
      <c r="C65" s="114">
        <v>23</v>
      </c>
      <c r="D65" s="114">
        <v>30</v>
      </c>
      <c r="E65" s="34" t="s">
        <v>44</v>
      </c>
      <c r="F65" s="19">
        <v>652.31810928435402</v>
      </c>
      <c r="G65" s="35">
        <v>1463.4167501031134</v>
      </c>
      <c r="H65" s="43">
        <v>0</v>
      </c>
      <c r="I65" s="43">
        <v>0</v>
      </c>
      <c r="J65" s="43">
        <v>0</v>
      </c>
      <c r="K65" s="35">
        <v>976.18315154561742</v>
      </c>
      <c r="L65" s="35">
        <v>1023.5922008187267</v>
      </c>
      <c r="M65" s="36">
        <v>919.99999999999977</v>
      </c>
      <c r="N65" s="35">
        <v>1144.898097458225</v>
      </c>
      <c r="O65" s="35">
        <v>775.17339564571682</v>
      </c>
      <c r="P65" s="35">
        <v>0</v>
      </c>
      <c r="Q65" s="36">
        <v>0</v>
      </c>
      <c r="R65" s="35">
        <v>580.64516129032245</v>
      </c>
      <c r="S65" s="35">
        <v>756.43074718402534</v>
      </c>
      <c r="T65" s="35">
        <v>1000.0000000000001</v>
      </c>
      <c r="U65" s="18">
        <v>14</v>
      </c>
    </row>
    <row r="66" spans="1:21" x14ac:dyDescent="0.2">
      <c r="A66" s="114">
        <v>19</v>
      </c>
      <c r="B66" s="114">
        <v>49</v>
      </c>
      <c r="C66" s="114">
        <v>26</v>
      </c>
      <c r="D66" s="114">
        <v>19</v>
      </c>
      <c r="E66" s="34" t="s">
        <v>33</v>
      </c>
      <c r="F66" s="19">
        <v>832.77808465751536</v>
      </c>
      <c r="G66" s="43">
        <v>1448.0772148564197</v>
      </c>
      <c r="H66" s="43">
        <v>812.23592626738355</v>
      </c>
      <c r="I66" s="43">
        <v>0</v>
      </c>
      <c r="J66" s="43">
        <v>0</v>
      </c>
      <c r="K66" s="35">
        <v>866.16846658073655</v>
      </c>
      <c r="L66" s="35">
        <v>1195.3056387694037</v>
      </c>
      <c r="M66" s="36">
        <v>1460.8583005975838</v>
      </c>
      <c r="N66" s="35">
        <v>697.13909647087621</v>
      </c>
      <c r="O66" s="35">
        <v>354.38826067367938</v>
      </c>
      <c r="P66" s="35">
        <v>400</v>
      </c>
      <c r="Q66" s="36">
        <v>0</v>
      </c>
      <c r="R66" s="35">
        <v>0</v>
      </c>
      <c r="S66" s="35">
        <v>670.27365781976346</v>
      </c>
      <c r="T66" s="35">
        <v>911.71183021762533</v>
      </c>
      <c r="U66" s="18">
        <v>15</v>
      </c>
    </row>
    <row r="67" spans="1:21" x14ac:dyDescent="0.2">
      <c r="A67" s="114">
        <v>24</v>
      </c>
      <c r="B67" s="114">
        <v>50</v>
      </c>
      <c r="C67" s="114">
        <v>27</v>
      </c>
      <c r="D67" s="114">
        <v>24</v>
      </c>
      <c r="E67" s="34" t="s">
        <v>26</v>
      </c>
      <c r="F67" s="19">
        <v>898.13718774501331</v>
      </c>
      <c r="G67" s="43">
        <v>1189.5961148888157</v>
      </c>
      <c r="H67" s="43">
        <v>860.88734345263015</v>
      </c>
      <c r="I67" s="43">
        <v>79.999999999999986</v>
      </c>
      <c r="J67" s="43">
        <v>0</v>
      </c>
      <c r="K67" s="35">
        <v>827.61070957451363</v>
      </c>
      <c r="L67" s="35">
        <v>897.16231430144728</v>
      </c>
      <c r="M67" s="36">
        <v>0</v>
      </c>
      <c r="N67" s="35">
        <v>929.0087348431648</v>
      </c>
      <c r="O67" s="35">
        <v>400.02237557858126</v>
      </c>
      <c r="P67" s="35">
        <v>1424.6788339258678</v>
      </c>
      <c r="Q67" s="36">
        <v>13933.333333333334</v>
      </c>
      <c r="R67" s="35">
        <v>10040.000000000002</v>
      </c>
      <c r="S67" s="35">
        <v>800</v>
      </c>
      <c r="T67" s="35">
        <v>1499.9999999999998</v>
      </c>
      <c r="U67" s="18">
        <v>16</v>
      </c>
    </row>
    <row r="68" spans="1:21" x14ac:dyDescent="0.2">
      <c r="A68" s="114">
        <v>26</v>
      </c>
      <c r="B68" s="114">
        <v>51</v>
      </c>
      <c r="C68" s="114">
        <v>28</v>
      </c>
      <c r="D68" s="114">
        <v>26</v>
      </c>
      <c r="E68" s="34" t="s">
        <v>19</v>
      </c>
      <c r="F68" s="19">
        <v>937.33816314703165</v>
      </c>
      <c r="G68" s="43">
        <v>1320.4986417085065</v>
      </c>
      <c r="H68" s="43">
        <v>0</v>
      </c>
      <c r="I68" s="43">
        <v>0</v>
      </c>
      <c r="J68" s="43">
        <v>0</v>
      </c>
      <c r="K68" s="35">
        <v>1071.2279494274694</v>
      </c>
      <c r="L68" s="35">
        <v>483.77850606003301</v>
      </c>
      <c r="M68" s="36">
        <v>0</v>
      </c>
      <c r="N68" s="35">
        <v>707.67162652675495</v>
      </c>
      <c r="O68" s="35">
        <v>759.69805834001556</v>
      </c>
      <c r="P68" s="35">
        <v>0</v>
      </c>
      <c r="Q68" s="36">
        <v>0</v>
      </c>
      <c r="R68" s="35">
        <v>0</v>
      </c>
      <c r="S68" s="35">
        <v>529.25943941886487</v>
      </c>
      <c r="T68" s="35">
        <v>0</v>
      </c>
      <c r="U68" s="18">
        <v>17</v>
      </c>
    </row>
    <row r="69" spans="1:21" x14ac:dyDescent="0.2">
      <c r="A69" s="114">
        <v>43</v>
      </c>
      <c r="B69" s="114">
        <v>52</v>
      </c>
      <c r="C69" s="114">
        <v>29</v>
      </c>
      <c r="D69" s="114">
        <v>43</v>
      </c>
      <c r="E69" s="34" t="s">
        <v>16</v>
      </c>
      <c r="F69" s="19">
        <v>772.20681374396315</v>
      </c>
      <c r="G69" s="43">
        <v>1150.0026494742408</v>
      </c>
      <c r="H69" s="43">
        <v>0</v>
      </c>
      <c r="I69" s="43">
        <v>0</v>
      </c>
      <c r="J69" s="43">
        <v>0</v>
      </c>
      <c r="K69" s="35">
        <v>1065.1841277388892</v>
      </c>
      <c r="L69" s="35">
        <v>957.56180837233887</v>
      </c>
      <c r="M69" s="36">
        <v>0</v>
      </c>
      <c r="N69" s="35">
        <v>1241.5200852852242</v>
      </c>
      <c r="O69" s="35">
        <v>404.33387146981357</v>
      </c>
      <c r="P69" s="35">
        <v>0</v>
      </c>
      <c r="Q69" s="36">
        <v>0</v>
      </c>
      <c r="R69" s="35">
        <v>0</v>
      </c>
      <c r="S69" s="35">
        <v>580.59719983412322</v>
      </c>
      <c r="T69" s="35">
        <v>0</v>
      </c>
      <c r="U69" s="18">
        <v>18</v>
      </c>
    </row>
    <row r="70" spans="1:21" x14ac:dyDescent="0.2">
      <c r="A70" s="114">
        <v>13</v>
      </c>
      <c r="B70" s="114">
        <v>1</v>
      </c>
      <c r="C70" s="114">
        <v>32</v>
      </c>
      <c r="D70" s="114">
        <v>13</v>
      </c>
      <c r="E70" s="34" t="s">
        <v>28</v>
      </c>
      <c r="F70" s="19">
        <v>775.69816770079126</v>
      </c>
      <c r="G70" s="35">
        <v>0</v>
      </c>
      <c r="H70" s="43">
        <v>0</v>
      </c>
      <c r="I70" s="43">
        <v>0</v>
      </c>
      <c r="J70" s="43">
        <v>0</v>
      </c>
      <c r="K70" s="35">
        <v>680</v>
      </c>
      <c r="L70" s="35">
        <v>0</v>
      </c>
      <c r="M70" s="36">
        <v>0</v>
      </c>
      <c r="N70" s="35">
        <v>0</v>
      </c>
      <c r="O70" s="35">
        <v>633.22822461500789</v>
      </c>
      <c r="P70" s="35">
        <v>0</v>
      </c>
      <c r="Q70" s="36">
        <v>0</v>
      </c>
      <c r="R70" s="35">
        <v>0</v>
      </c>
      <c r="S70" s="35">
        <v>0</v>
      </c>
      <c r="T70" s="35">
        <v>0</v>
      </c>
      <c r="U70" s="18">
        <v>19</v>
      </c>
    </row>
    <row r="71" spans="1:21" x14ac:dyDescent="0.2">
      <c r="A71" s="114">
        <v>15</v>
      </c>
      <c r="B71" s="114">
        <v>2</v>
      </c>
      <c r="C71" s="114">
        <v>33</v>
      </c>
      <c r="D71" s="114">
        <v>15</v>
      </c>
      <c r="E71" s="34" t="s">
        <v>190</v>
      </c>
      <c r="F71" s="19">
        <v>644.22013901517005</v>
      </c>
      <c r="G71" s="35">
        <v>708.11560546847227</v>
      </c>
      <c r="H71" s="43">
        <v>0</v>
      </c>
      <c r="I71" s="43">
        <v>0</v>
      </c>
      <c r="J71" s="43">
        <v>0</v>
      </c>
      <c r="K71" s="35">
        <v>877.61702013890249</v>
      </c>
      <c r="L71" s="35">
        <v>772.74043179235639</v>
      </c>
      <c r="M71" s="36">
        <v>0</v>
      </c>
      <c r="N71" s="35">
        <v>797.60569011863629</v>
      </c>
      <c r="O71" s="35">
        <v>266.05989529057524</v>
      </c>
      <c r="P71" s="35">
        <v>0</v>
      </c>
      <c r="Q71" s="36">
        <v>0</v>
      </c>
      <c r="R71" s="35">
        <v>0</v>
      </c>
      <c r="S71" s="35">
        <v>609.77196838623809</v>
      </c>
      <c r="T71" s="35">
        <v>197.41724868642532</v>
      </c>
      <c r="U71" s="18">
        <v>20</v>
      </c>
    </row>
    <row r="72" spans="1:21" x14ac:dyDescent="0.2">
      <c r="A72" s="114">
        <v>27</v>
      </c>
      <c r="B72" s="114">
        <v>3</v>
      </c>
      <c r="C72" s="114">
        <v>34</v>
      </c>
      <c r="D72" s="114">
        <v>27</v>
      </c>
      <c r="E72" s="34" t="s">
        <v>51</v>
      </c>
      <c r="F72" s="19">
        <v>783.03139152674169</v>
      </c>
      <c r="G72" s="35">
        <v>1359.3499012582424</v>
      </c>
      <c r="H72" s="43">
        <v>655.28224748462435</v>
      </c>
      <c r="I72" s="43">
        <v>0</v>
      </c>
      <c r="J72" s="43">
        <v>0</v>
      </c>
      <c r="K72" s="35">
        <v>1221.3695072198827</v>
      </c>
      <c r="L72" s="35">
        <v>1158.5558113990855</v>
      </c>
      <c r="M72" s="36">
        <v>0</v>
      </c>
      <c r="N72" s="35">
        <v>896.72403054346898</v>
      </c>
      <c r="O72" s="35">
        <v>457.08481308950672</v>
      </c>
      <c r="P72" s="35">
        <v>840.06910452058742</v>
      </c>
      <c r="Q72" s="36">
        <v>26354.854198167872</v>
      </c>
      <c r="R72" s="35">
        <v>15080.000000000004</v>
      </c>
      <c r="S72" s="35">
        <v>570.72790879807326</v>
      </c>
      <c r="T72" s="35">
        <v>1064.3050297458085</v>
      </c>
      <c r="U72" s="18">
        <v>21</v>
      </c>
    </row>
    <row r="73" spans="1:21" x14ac:dyDescent="0.2">
      <c r="A73" s="114">
        <v>31</v>
      </c>
      <c r="B73" s="114">
        <v>4</v>
      </c>
      <c r="C73" s="114">
        <v>35</v>
      </c>
      <c r="D73" s="114">
        <v>31</v>
      </c>
      <c r="E73" s="34" t="s">
        <v>191</v>
      </c>
      <c r="F73" s="19">
        <v>651.36620012296646</v>
      </c>
      <c r="G73" s="35">
        <v>2300.7218203580878</v>
      </c>
      <c r="H73" s="43">
        <v>0</v>
      </c>
      <c r="I73" s="43">
        <v>0</v>
      </c>
      <c r="J73" s="43">
        <v>0</v>
      </c>
      <c r="K73" s="35">
        <v>800.50303297335563</v>
      </c>
      <c r="L73" s="35">
        <v>987.77887184952112</v>
      </c>
      <c r="M73" s="36">
        <v>0</v>
      </c>
      <c r="N73" s="35">
        <v>1205.7205174417365</v>
      </c>
      <c r="O73" s="35">
        <v>244.04191520183363</v>
      </c>
      <c r="P73" s="35">
        <v>0</v>
      </c>
      <c r="Q73" s="36">
        <v>0</v>
      </c>
      <c r="R73" s="35">
        <v>0</v>
      </c>
      <c r="S73" s="35">
        <v>583.06303895356859</v>
      </c>
      <c r="T73" s="35">
        <v>852.55554906850125</v>
      </c>
      <c r="U73" s="18">
        <v>22</v>
      </c>
    </row>
    <row r="74" spans="1:21" x14ac:dyDescent="0.2">
      <c r="A74" s="114">
        <v>32</v>
      </c>
      <c r="B74" s="114">
        <v>5</v>
      </c>
      <c r="C74" s="114">
        <v>36</v>
      </c>
      <c r="D74" s="114">
        <v>32</v>
      </c>
      <c r="E74" s="34" t="s">
        <v>20</v>
      </c>
      <c r="F74" s="19">
        <v>763.51235838356808</v>
      </c>
      <c r="G74" s="35">
        <v>1027.2377425037466</v>
      </c>
      <c r="H74" s="43">
        <v>0</v>
      </c>
      <c r="I74" s="43">
        <v>0</v>
      </c>
      <c r="J74" s="43">
        <v>0</v>
      </c>
      <c r="K74" s="35">
        <v>1030.4724522733195</v>
      </c>
      <c r="L74" s="35">
        <v>988.63124730224854</v>
      </c>
      <c r="M74" s="36">
        <v>1047.1999999999998</v>
      </c>
      <c r="N74" s="35">
        <v>863.2512778488508</v>
      </c>
      <c r="O74" s="35">
        <v>962.13681951921603</v>
      </c>
      <c r="P74" s="35">
        <v>0</v>
      </c>
      <c r="Q74" s="36">
        <v>0</v>
      </c>
      <c r="R74" s="35">
        <v>0</v>
      </c>
      <c r="S74" s="35">
        <v>773.09516229220833</v>
      </c>
      <c r="T74" s="35">
        <v>795.08329728019987</v>
      </c>
      <c r="U74" s="18">
        <v>23</v>
      </c>
    </row>
    <row r="75" spans="1:21" x14ac:dyDescent="0.2">
      <c r="A75" s="114">
        <v>40</v>
      </c>
      <c r="B75" s="114">
        <v>6</v>
      </c>
      <c r="C75" s="114">
        <v>37</v>
      </c>
      <c r="D75" s="114">
        <v>40</v>
      </c>
      <c r="E75" s="34" t="s">
        <v>192</v>
      </c>
      <c r="F75" s="19">
        <v>740.60564201162265</v>
      </c>
      <c r="G75" s="35">
        <v>0</v>
      </c>
      <c r="H75" s="43">
        <v>0</v>
      </c>
      <c r="I75" s="43">
        <v>0</v>
      </c>
      <c r="J75" s="43">
        <v>0</v>
      </c>
      <c r="K75" s="35">
        <v>790.08466713924145</v>
      </c>
      <c r="L75" s="35">
        <v>0</v>
      </c>
      <c r="M75" s="36">
        <v>0</v>
      </c>
      <c r="N75" s="35">
        <v>160</v>
      </c>
      <c r="O75" s="35">
        <v>0</v>
      </c>
      <c r="P75" s="35">
        <v>0</v>
      </c>
      <c r="Q75" s="36">
        <v>0</v>
      </c>
      <c r="R75" s="35">
        <v>0</v>
      </c>
      <c r="S75" s="35">
        <v>0</v>
      </c>
      <c r="T75" s="35">
        <v>0</v>
      </c>
      <c r="U75" s="18">
        <v>24</v>
      </c>
    </row>
    <row r="76" spans="1:21" x14ac:dyDescent="0.2">
      <c r="A76" s="114">
        <v>8</v>
      </c>
      <c r="B76" s="114">
        <v>30</v>
      </c>
      <c r="C76" s="114">
        <v>40</v>
      </c>
      <c r="D76" s="114">
        <v>8</v>
      </c>
      <c r="E76" s="34" t="s">
        <v>23</v>
      </c>
      <c r="F76" s="19">
        <v>748.27096623824468</v>
      </c>
      <c r="G76" s="35">
        <v>1030.1358321176065</v>
      </c>
      <c r="H76" s="43">
        <v>0</v>
      </c>
      <c r="I76" s="43">
        <v>0</v>
      </c>
      <c r="J76" s="43">
        <v>0</v>
      </c>
      <c r="K76" s="35">
        <v>918.5101490907366</v>
      </c>
      <c r="L76" s="35">
        <v>800</v>
      </c>
      <c r="M76" s="36">
        <v>0</v>
      </c>
      <c r="N76" s="35">
        <v>1210.3423574937158</v>
      </c>
      <c r="O76" s="35">
        <v>481.1470625646549</v>
      </c>
      <c r="P76" s="35">
        <v>600.00000000000011</v>
      </c>
      <c r="Q76" s="36">
        <v>6783.4920634920618</v>
      </c>
      <c r="R76" s="35">
        <v>0</v>
      </c>
      <c r="S76" s="35">
        <v>464.01752697516247</v>
      </c>
      <c r="T76" s="35">
        <v>0</v>
      </c>
      <c r="U76" s="18">
        <v>25</v>
      </c>
    </row>
    <row r="77" spans="1:21" x14ac:dyDescent="0.2">
      <c r="A77" s="114">
        <v>9</v>
      </c>
      <c r="B77" s="114">
        <v>31</v>
      </c>
      <c r="C77" s="114">
        <v>41</v>
      </c>
      <c r="D77" s="114">
        <v>9</v>
      </c>
      <c r="E77" s="34" t="s">
        <v>30</v>
      </c>
      <c r="F77" s="19">
        <v>604.80789090061103</v>
      </c>
      <c r="G77" s="35">
        <v>563.68799842045451</v>
      </c>
      <c r="H77" s="43">
        <v>0</v>
      </c>
      <c r="I77" s="43">
        <v>0</v>
      </c>
      <c r="J77" s="43">
        <v>0</v>
      </c>
      <c r="K77" s="35">
        <v>723.85026238143121</v>
      </c>
      <c r="L77" s="35">
        <v>0</v>
      </c>
      <c r="M77" s="36">
        <v>0</v>
      </c>
      <c r="N77" s="35">
        <v>455.67690463277256</v>
      </c>
      <c r="O77" s="35">
        <v>358.48165646008363</v>
      </c>
      <c r="P77" s="35">
        <v>320</v>
      </c>
      <c r="Q77" s="36">
        <v>0</v>
      </c>
      <c r="R77" s="35">
        <v>0</v>
      </c>
      <c r="S77" s="35">
        <v>675.27942817880478</v>
      </c>
      <c r="T77" s="35">
        <v>290.7988071075697</v>
      </c>
      <c r="U77" s="18">
        <v>26</v>
      </c>
    </row>
    <row r="78" spans="1:21" x14ac:dyDescent="0.2">
      <c r="A78" s="114">
        <v>28</v>
      </c>
      <c r="B78" s="114">
        <v>32</v>
      </c>
      <c r="C78" s="114">
        <v>42</v>
      </c>
      <c r="D78" s="114">
        <v>28</v>
      </c>
      <c r="E78" s="34" t="s">
        <v>34</v>
      </c>
      <c r="F78" s="19">
        <v>778.15227182200977</v>
      </c>
      <c r="G78" s="35">
        <v>993.0631714750217</v>
      </c>
      <c r="H78" s="43">
        <v>0</v>
      </c>
      <c r="I78" s="43">
        <v>0</v>
      </c>
      <c r="J78" s="43">
        <v>0</v>
      </c>
      <c r="K78" s="35">
        <v>876.81780899117712</v>
      </c>
      <c r="L78" s="35">
        <v>0</v>
      </c>
      <c r="M78" s="36">
        <v>0</v>
      </c>
      <c r="N78" s="35">
        <v>843.43175383245193</v>
      </c>
      <c r="O78" s="35">
        <v>0</v>
      </c>
      <c r="P78" s="35">
        <v>0</v>
      </c>
      <c r="Q78" s="36">
        <v>0</v>
      </c>
      <c r="R78" s="35">
        <v>0</v>
      </c>
      <c r="S78" s="35">
        <v>770.52490977317211</v>
      </c>
      <c r="T78" s="35">
        <v>777.32667990828929</v>
      </c>
      <c r="U78" s="18">
        <v>27</v>
      </c>
    </row>
    <row r="79" spans="1:21" x14ac:dyDescent="0.2">
      <c r="A79" s="114">
        <v>34</v>
      </c>
      <c r="B79" s="114">
        <v>33</v>
      </c>
      <c r="C79" s="114">
        <v>43</v>
      </c>
      <c r="D79" s="114">
        <v>34</v>
      </c>
      <c r="E79" s="34" t="s">
        <v>40</v>
      </c>
      <c r="F79" s="19">
        <v>745.42320117676582</v>
      </c>
      <c r="G79" s="35">
        <v>1657.0634121839614</v>
      </c>
      <c r="H79" s="43">
        <v>0</v>
      </c>
      <c r="I79" s="43">
        <v>0</v>
      </c>
      <c r="J79" s="43">
        <v>0</v>
      </c>
      <c r="K79" s="35">
        <v>756.38917976094058</v>
      </c>
      <c r="L79" s="35">
        <v>1400</v>
      </c>
      <c r="M79" s="36">
        <v>1424.6743599246856</v>
      </c>
      <c r="N79" s="35">
        <v>865.86493610611444</v>
      </c>
      <c r="O79" s="35">
        <v>440.03803872417387</v>
      </c>
      <c r="P79" s="35">
        <v>867.56922149200545</v>
      </c>
      <c r="Q79" s="36">
        <v>0</v>
      </c>
      <c r="R79" s="35">
        <v>0</v>
      </c>
      <c r="S79" s="35">
        <v>811.36504672617571</v>
      </c>
      <c r="T79" s="35">
        <v>0</v>
      </c>
      <c r="U79" s="18">
        <v>28</v>
      </c>
    </row>
    <row r="80" spans="1:21" x14ac:dyDescent="0.2">
      <c r="A80" s="114">
        <v>35</v>
      </c>
      <c r="B80" s="114">
        <v>34</v>
      </c>
      <c r="C80" s="114">
        <v>44</v>
      </c>
      <c r="D80" s="114">
        <v>35</v>
      </c>
      <c r="E80" s="34" t="s">
        <v>47</v>
      </c>
      <c r="F80" s="19">
        <v>1036.9973051862987</v>
      </c>
      <c r="G80" s="35">
        <v>1065.6348846005553</v>
      </c>
      <c r="H80" s="43">
        <v>440</v>
      </c>
      <c r="I80" s="43">
        <v>0</v>
      </c>
      <c r="J80" s="43">
        <v>0</v>
      </c>
      <c r="K80" s="35">
        <v>1118.9502502743812</v>
      </c>
      <c r="L80" s="35">
        <v>1123.4400827154968</v>
      </c>
      <c r="M80" s="36">
        <v>0</v>
      </c>
      <c r="N80" s="35">
        <v>1210.3938237070699</v>
      </c>
      <c r="O80" s="35">
        <v>895.39170502771356</v>
      </c>
      <c r="P80" s="35">
        <v>0</v>
      </c>
      <c r="Q80" s="36">
        <v>0</v>
      </c>
      <c r="R80" s="35">
        <v>0</v>
      </c>
      <c r="S80" s="35">
        <v>750.72309706063209</v>
      </c>
      <c r="T80" s="35">
        <v>1480</v>
      </c>
      <c r="U80" s="18">
        <v>29</v>
      </c>
    </row>
    <row r="81" spans="1:21" x14ac:dyDescent="0.2">
      <c r="A81" s="114">
        <v>4</v>
      </c>
      <c r="B81" s="114">
        <v>13</v>
      </c>
      <c r="C81" s="114">
        <v>47</v>
      </c>
      <c r="D81" s="114">
        <v>4</v>
      </c>
      <c r="E81" s="34" t="s">
        <v>27</v>
      </c>
      <c r="F81" s="19">
        <v>1211.3834052905872</v>
      </c>
      <c r="G81" s="35">
        <v>1640.5967427897292</v>
      </c>
      <c r="H81" s="50">
        <v>1200</v>
      </c>
      <c r="I81" s="35">
        <v>1231.3966594256408</v>
      </c>
      <c r="J81" s="50">
        <v>0</v>
      </c>
      <c r="K81" s="35">
        <v>817.83808405251648</v>
      </c>
      <c r="L81" s="35">
        <v>981.74851576985543</v>
      </c>
      <c r="M81" s="36">
        <v>960.26320803927035</v>
      </c>
      <c r="N81" s="35">
        <v>1182.613027889892</v>
      </c>
      <c r="O81" s="35">
        <v>423.74813363028113</v>
      </c>
      <c r="P81" s="35">
        <v>1080</v>
      </c>
      <c r="Q81" s="36">
        <v>0</v>
      </c>
      <c r="R81" s="35">
        <v>0</v>
      </c>
      <c r="S81" s="35">
        <v>1298.9312790056867</v>
      </c>
      <c r="T81" s="35">
        <v>1081.85900990049</v>
      </c>
      <c r="U81" s="18">
        <v>30</v>
      </c>
    </row>
    <row r="82" spans="1:21" x14ac:dyDescent="0.2">
      <c r="A82" s="114">
        <v>14</v>
      </c>
      <c r="B82" s="114">
        <v>14</v>
      </c>
      <c r="C82" s="114">
        <v>48</v>
      </c>
      <c r="D82" s="114">
        <v>14</v>
      </c>
      <c r="E82" s="34" t="s">
        <v>193</v>
      </c>
      <c r="F82" s="19">
        <v>1056.2141411034547</v>
      </c>
      <c r="G82" s="35">
        <v>1819.8074616444001</v>
      </c>
      <c r="H82" s="50">
        <v>0</v>
      </c>
      <c r="I82" s="35">
        <v>0</v>
      </c>
      <c r="J82" s="50">
        <v>0</v>
      </c>
      <c r="K82" s="35">
        <v>949.267482616807</v>
      </c>
      <c r="L82" s="35">
        <v>1155.6050982849774</v>
      </c>
      <c r="M82" s="36">
        <v>1528.0350647367216</v>
      </c>
      <c r="N82" s="35">
        <v>1110.7114122229832</v>
      </c>
      <c r="O82" s="35">
        <v>736.46083643392979</v>
      </c>
      <c r="P82" s="35">
        <v>1353.1501153312731</v>
      </c>
      <c r="Q82" s="36">
        <v>0</v>
      </c>
      <c r="R82" s="35">
        <v>0</v>
      </c>
      <c r="S82" s="35">
        <v>515.40417255677471</v>
      </c>
      <c r="T82" s="35">
        <v>777.48612419611038</v>
      </c>
      <c r="U82" s="18">
        <v>31</v>
      </c>
    </row>
    <row r="83" spans="1:21" x14ac:dyDescent="0.2">
      <c r="A83" s="114">
        <v>36</v>
      </c>
      <c r="B83" s="114">
        <v>15</v>
      </c>
      <c r="C83" s="114">
        <v>49</v>
      </c>
      <c r="D83" s="114">
        <v>36</v>
      </c>
      <c r="E83" s="34" t="s">
        <v>36</v>
      </c>
      <c r="F83" s="19">
        <v>903.74411161356682</v>
      </c>
      <c r="G83" s="35">
        <v>1637.6701445652709</v>
      </c>
      <c r="H83" s="50">
        <v>0</v>
      </c>
      <c r="I83" s="35">
        <v>0</v>
      </c>
      <c r="J83" s="50">
        <v>0</v>
      </c>
      <c r="K83" s="35">
        <v>1116.0718324522475</v>
      </c>
      <c r="L83" s="35">
        <v>0</v>
      </c>
      <c r="M83" s="36">
        <v>544.44943493537164</v>
      </c>
      <c r="N83" s="35">
        <v>1186.1609500803102</v>
      </c>
      <c r="O83" s="35">
        <v>419.32789384490729</v>
      </c>
      <c r="P83" s="35">
        <v>0</v>
      </c>
      <c r="Q83" s="36">
        <v>0</v>
      </c>
      <c r="R83" s="35">
        <v>0</v>
      </c>
      <c r="S83" s="35">
        <v>895.1427858084237</v>
      </c>
      <c r="T83" s="35">
        <v>1384.1090575087599</v>
      </c>
      <c r="U83" s="18">
        <v>32</v>
      </c>
    </row>
    <row r="84" spans="1:21" x14ac:dyDescent="0.2">
      <c r="A84" s="114">
        <v>20</v>
      </c>
      <c r="B84" s="114">
        <v>40</v>
      </c>
      <c r="C84" s="114">
        <v>52</v>
      </c>
      <c r="D84" s="114">
        <v>20</v>
      </c>
      <c r="E84" s="34" t="s">
        <v>52</v>
      </c>
      <c r="F84" s="19">
        <v>691.72201736367913</v>
      </c>
      <c r="G84" s="35">
        <v>887.67534859018053</v>
      </c>
      <c r="H84" s="43">
        <v>0</v>
      </c>
      <c r="I84" s="43">
        <v>1263.9999999999998</v>
      </c>
      <c r="J84" s="43">
        <v>0</v>
      </c>
      <c r="K84" s="35">
        <v>702.6588329695212</v>
      </c>
      <c r="L84" s="35">
        <v>530.94065444296928</v>
      </c>
      <c r="M84" s="36">
        <v>907.5594288147413</v>
      </c>
      <c r="N84" s="35">
        <v>679.89317343212588</v>
      </c>
      <c r="O84" s="35">
        <v>320.00000000000006</v>
      </c>
      <c r="P84" s="35">
        <v>0</v>
      </c>
      <c r="Q84" s="36">
        <v>3363.5790681671065</v>
      </c>
      <c r="R84" s="35">
        <v>4695.1612903225805</v>
      </c>
      <c r="S84" s="35">
        <v>605.47071101636129</v>
      </c>
      <c r="T84" s="35">
        <v>480.00000000000006</v>
      </c>
      <c r="U84" s="18">
        <v>33</v>
      </c>
    </row>
    <row r="85" spans="1:21" x14ac:dyDescent="0.2">
      <c r="A85" s="114">
        <v>29</v>
      </c>
      <c r="B85" s="114">
        <v>41</v>
      </c>
      <c r="C85" s="114">
        <v>53</v>
      </c>
      <c r="D85" s="114">
        <v>29</v>
      </c>
      <c r="E85" s="34" t="s">
        <v>41</v>
      </c>
      <c r="F85" s="19">
        <v>690.93430051996927</v>
      </c>
      <c r="G85" s="35">
        <v>120.00000000000001</v>
      </c>
      <c r="H85" s="43">
        <v>0</v>
      </c>
      <c r="I85" s="43">
        <v>0</v>
      </c>
      <c r="J85" s="43">
        <v>0</v>
      </c>
      <c r="K85" s="35">
        <v>712.20518199382741</v>
      </c>
      <c r="L85" s="35">
        <v>1104.7656811970357</v>
      </c>
      <c r="M85" s="36">
        <v>0</v>
      </c>
      <c r="N85" s="35">
        <v>675.82181064144311</v>
      </c>
      <c r="O85" s="35">
        <v>479.50674061662261</v>
      </c>
      <c r="P85" s="35">
        <v>0</v>
      </c>
      <c r="Q85" s="36">
        <v>0</v>
      </c>
      <c r="R85" s="35">
        <v>0</v>
      </c>
      <c r="S85" s="35">
        <v>799.99999999999989</v>
      </c>
      <c r="T85" s="35">
        <v>760</v>
      </c>
      <c r="U85" s="18">
        <v>34</v>
      </c>
    </row>
    <row r="86" spans="1:21" x14ac:dyDescent="0.2">
      <c r="A86" s="114">
        <v>39</v>
      </c>
      <c r="B86" s="114">
        <v>42</v>
      </c>
      <c r="C86" s="114">
        <v>54</v>
      </c>
      <c r="D86" s="114">
        <v>39</v>
      </c>
      <c r="E86" s="34" t="s">
        <v>42</v>
      </c>
      <c r="F86" s="19">
        <v>785.09627512721443</v>
      </c>
      <c r="G86" s="35">
        <v>1388.4147290109165</v>
      </c>
      <c r="H86" s="43">
        <v>0</v>
      </c>
      <c r="I86" s="43">
        <v>0</v>
      </c>
      <c r="J86" s="43">
        <v>0</v>
      </c>
      <c r="K86" s="35">
        <v>702.27440516263289</v>
      </c>
      <c r="L86" s="35">
        <v>1200</v>
      </c>
      <c r="M86" s="36">
        <v>800</v>
      </c>
      <c r="N86" s="35">
        <v>402.95281096088621</v>
      </c>
      <c r="O86" s="35">
        <v>767.85218498552933</v>
      </c>
      <c r="P86" s="35">
        <v>796.84412499581151</v>
      </c>
      <c r="Q86" s="36">
        <v>0</v>
      </c>
      <c r="R86" s="35">
        <v>0</v>
      </c>
      <c r="S86" s="35">
        <v>917.35825402408238</v>
      </c>
      <c r="T86" s="35">
        <v>0</v>
      </c>
      <c r="U86" s="18">
        <v>35</v>
      </c>
    </row>
    <row r="87" spans="1:21" x14ac:dyDescent="0.2">
      <c r="A87" s="114">
        <v>45</v>
      </c>
      <c r="B87" s="114">
        <v>43</v>
      </c>
      <c r="C87" s="114">
        <v>55</v>
      </c>
      <c r="D87" s="114">
        <v>45</v>
      </c>
      <c r="E87" s="34" t="s">
        <v>194</v>
      </c>
      <c r="F87" s="19">
        <v>759.01763772751042</v>
      </c>
      <c r="G87" s="35">
        <v>1043.4340193880969</v>
      </c>
      <c r="H87" s="43">
        <v>1108.9369750072894</v>
      </c>
      <c r="I87" s="43">
        <v>0</v>
      </c>
      <c r="J87" s="43">
        <v>0</v>
      </c>
      <c r="K87" s="35">
        <v>1200</v>
      </c>
      <c r="L87" s="35">
        <v>672.18174630914075</v>
      </c>
      <c r="M87" s="36">
        <v>938.9523351035092</v>
      </c>
      <c r="N87" s="35">
        <v>834.79398264492909</v>
      </c>
      <c r="O87" s="35">
        <v>621.90879506204249</v>
      </c>
      <c r="P87" s="35">
        <v>1053.9194771147456</v>
      </c>
      <c r="Q87" s="36">
        <v>0</v>
      </c>
      <c r="R87" s="35">
        <v>0</v>
      </c>
      <c r="S87" s="35">
        <v>1203.7361184558433</v>
      </c>
      <c r="T87" s="35">
        <v>0</v>
      </c>
      <c r="U87" s="18">
        <v>36</v>
      </c>
    </row>
    <row r="88" spans="1:21" x14ac:dyDescent="0.2">
      <c r="A88" s="114">
        <v>3</v>
      </c>
      <c r="B88" s="114">
        <v>54</v>
      </c>
      <c r="C88" s="114">
        <v>58</v>
      </c>
      <c r="D88" s="114">
        <v>3</v>
      </c>
      <c r="E88" s="34" t="s">
        <v>195</v>
      </c>
      <c r="F88" s="19">
        <v>756.02552370627154</v>
      </c>
      <c r="G88" s="35">
        <v>550.26084727610748</v>
      </c>
      <c r="H88" s="43">
        <v>0</v>
      </c>
      <c r="I88" s="43">
        <v>0</v>
      </c>
      <c r="J88" s="43">
        <v>0</v>
      </c>
      <c r="K88" s="35">
        <v>899.10915718075273</v>
      </c>
      <c r="L88" s="35">
        <v>947.69951513052763</v>
      </c>
      <c r="M88" s="36">
        <v>0</v>
      </c>
      <c r="N88" s="35">
        <v>839.94778050465663</v>
      </c>
      <c r="O88" s="35">
        <v>0</v>
      </c>
      <c r="P88" s="35">
        <v>0</v>
      </c>
      <c r="Q88" s="36">
        <v>0</v>
      </c>
      <c r="R88" s="35">
        <v>16000</v>
      </c>
      <c r="S88" s="35">
        <v>630.98878599242539</v>
      </c>
      <c r="T88" s="35">
        <v>0</v>
      </c>
      <c r="U88" s="18">
        <v>37</v>
      </c>
    </row>
    <row r="89" spans="1:21" x14ac:dyDescent="0.2">
      <c r="A89" s="114">
        <v>21</v>
      </c>
      <c r="B89" s="114">
        <v>55</v>
      </c>
      <c r="C89" s="114">
        <v>59</v>
      </c>
      <c r="D89" s="114">
        <v>21</v>
      </c>
      <c r="E89" s="34" t="s">
        <v>196</v>
      </c>
      <c r="F89" s="19">
        <v>939.86229062218752</v>
      </c>
      <c r="G89" s="35">
        <v>1326.0552987918591</v>
      </c>
      <c r="H89" s="43">
        <v>0</v>
      </c>
      <c r="I89" s="43">
        <v>0</v>
      </c>
      <c r="J89" s="43">
        <v>0</v>
      </c>
      <c r="K89" s="35">
        <v>799.99999999999989</v>
      </c>
      <c r="L89" s="35">
        <v>0</v>
      </c>
      <c r="M89" s="36">
        <v>0</v>
      </c>
      <c r="N89" s="35">
        <v>701.23857384828341</v>
      </c>
      <c r="O89" s="35">
        <v>80</v>
      </c>
      <c r="P89" s="35">
        <v>0</v>
      </c>
      <c r="Q89" s="36">
        <v>6843.9092857764253</v>
      </c>
      <c r="R89" s="35">
        <v>10359.999999999998</v>
      </c>
      <c r="S89" s="35">
        <v>852.11713670331471</v>
      </c>
      <c r="T89" s="35">
        <v>1500</v>
      </c>
      <c r="U89" s="18">
        <v>38</v>
      </c>
    </row>
    <row r="90" spans="1:21" x14ac:dyDescent="0.2">
      <c r="A90" s="114">
        <v>33</v>
      </c>
      <c r="B90" s="114">
        <v>56</v>
      </c>
      <c r="C90" s="114">
        <v>60</v>
      </c>
      <c r="D90" s="114">
        <v>33</v>
      </c>
      <c r="E90" s="34" t="s">
        <v>48</v>
      </c>
      <c r="F90" s="19">
        <v>880.79458891976992</v>
      </c>
      <c r="G90" s="35">
        <v>951.3189546349555</v>
      </c>
      <c r="H90" s="43">
        <v>0</v>
      </c>
      <c r="I90" s="43">
        <v>0</v>
      </c>
      <c r="J90" s="43">
        <v>0</v>
      </c>
      <c r="K90" s="35">
        <v>987.75537048154342</v>
      </c>
      <c r="L90" s="35">
        <v>0</v>
      </c>
      <c r="M90" s="36">
        <v>0</v>
      </c>
      <c r="N90" s="35">
        <v>1234.815227644563</v>
      </c>
      <c r="O90" s="35">
        <v>0</v>
      </c>
      <c r="P90" s="35">
        <v>0</v>
      </c>
      <c r="Q90" s="36">
        <v>0</v>
      </c>
      <c r="R90" s="35">
        <v>0</v>
      </c>
      <c r="S90" s="35">
        <v>702.9158466701258</v>
      </c>
      <c r="T90" s="35">
        <v>317.90001662055744</v>
      </c>
      <c r="U90" s="18">
        <v>39</v>
      </c>
    </row>
    <row r="91" spans="1:21" x14ac:dyDescent="0.2">
      <c r="A91" s="114">
        <v>41</v>
      </c>
      <c r="B91" s="114">
        <v>57</v>
      </c>
      <c r="C91" s="114">
        <v>61</v>
      </c>
      <c r="D91" s="114">
        <v>41</v>
      </c>
      <c r="E91" s="34" t="s">
        <v>37</v>
      </c>
      <c r="F91" s="19">
        <v>648.1651626777375</v>
      </c>
      <c r="G91" s="35">
        <v>748.30756488022064</v>
      </c>
      <c r="H91" s="43">
        <v>720</v>
      </c>
      <c r="I91" s="43">
        <v>0</v>
      </c>
      <c r="J91" s="43">
        <v>0</v>
      </c>
      <c r="K91" s="35">
        <v>869.10513278220321</v>
      </c>
      <c r="L91" s="35">
        <v>785.10534186418874</v>
      </c>
      <c r="M91" s="36">
        <v>0</v>
      </c>
      <c r="N91" s="35">
        <v>571.77381565665462</v>
      </c>
      <c r="O91" s="35">
        <v>247.93629369685516</v>
      </c>
      <c r="P91" s="35">
        <v>0</v>
      </c>
      <c r="Q91" s="36">
        <v>0</v>
      </c>
      <c r="R91" s="35">
        <v>0</v>
      </c>
      <c r="S91" s="35">
        <v>710.68323804379133</v>
      </c>
      <c r="T91" s="35">
        <v>700.12718600953895</v>
      </c>
      <c r="U91" s="18">
        <v>40</v>
      </c>
    </row>
    <row r="92" spans="1:21" x14ac:dyDescent="0.2">
      <c r="A92" s="114">
        <v>10</v>
      </c>
      <c r="B92" s="114">
        <v>36</v>
      </c>
      <c r="C92" s="114">
        <v>64</v>
      </c>
      <c r="D92" s="114">
        <v>10</v>
      </c>
      <c r="E92" s="34" t="s">
        <v>53</v>
      </c>
      <c r="F92" s="19">
        <v>774.63487416871817</v>
      </c>
      <c r="G92" s="35">
        <v>1142.290678043272</v>
      </c>
      <c r="H92" s="43">
        <v>1002.1713184877358</v>
      </c>
      <c r="I92" s="43">
        <v>0</v>
      </c>
      <c r="J92" s="43">
        <v>0</v>
      </c>
      <c r="K92" s="35">
        <v>941.63363047953533</v>
      </c>
      <c r="L92" s="35">
        <v>1095.9047541028599</v>
      </c>
      <c r="M92" s="36">
        <v>0</v>
      </c>
      <c r="N92" s="35">
        <v>509.77755102474651</v>
      </c>
      <c r="O92" s="35">
        <v>0</v>
      </c>
      <c r="P92" s="35">
        <v>370.16335921408046</v>
      </c>
      <c r="Q92" s="36">
        <v>8225.3725661120116</v>
      </c>
      <c r="R92" s="35">
        <v>0</v>
      </c>
      <c r="S92" s="35">
        <v>721.75387754251528</v>
      </c>
      <c r="T92" s="35">
        <v>941.84887210143847</v>
      </c>
      <c r="U92" s="18">
        <v>41</v>
      </c>
    </row>
    <row r="93" spans="1:21" x14ac:dyDescent="0.2">
      <c r="A93" s="114">
        <v>12</v>
      </c>
      <c r="B93" s="114">
        <v>37</v>
      </c>
      <c r="C93" s="114">
        <v>65</v>
      </c>
      <c r="D93" s="114">
        <v>12</v>
      </c>
      <c r="E93" s="34" t="s">
        <v>56</v>
      </c>
      <c r="F93" s="19">
        <v>0</v>
      </c>
      <c r="G93" s="35">
        <v>1382.9181644914795</v>
      </c>
      <c r="H93" s="43">
        <v>0</v>
      </c>
      <c r="I93" s="43">
        <v>0</v>
      </c>
      <c r="J93" s="43">
        <v>0</v>
      </c>
      <c r="K93" s="35">
        <v>619.40455629036285</v>
      </c>
      <c r="L93" s="35">
        <v>908.38923640098642</v>
      </c>
      <c r="M93" s="36">
        <v>1216.2002373245557</v>
      </c>
      <c r="N93" s="35">
        <v>839.19896913357684</v>
      </c>
      <c r="O93" s="35">
        <v>152.48013598444874</v>
      </c>
      <c r="P93" s="35">
        <v>400</v>
      </c>
      <c r="Q93" s="36">
        <v>0</v>
      </c>
      <c r="R93" s="35">
        <v>0</v>
      </c>
      <c r="S93" s="35">
        <v>992.85329661095773</v>
      </c>
      <c r="T93" s="35">
        <v>738.33570507845661</v>
      </c>
      <c r="U93" s="18">
        <v>42</v>
      </c>
    </row>
    <row r="94" spans="1:21" x14ac:dyDescent="0.2">
      <c r="A94" s="114">
        <v>42</v>
      </c>
      <c r="B94" s="114">
        <v>38</v>
      </c>
      <c r="C94" s="114">
        <v>66</v>
      </c>
      <c r="D94" s="114">
        <v>42</v>
      </c>
      <c r="E94" s="34" t="s">
        <v>31</v>
      </c>
      <c r="F94" s="19">
        <v>571.67312227807406</v>
      </c>
      <c r="G94" s="35">
        <v>440</v>
      </c>
      <c r="H94" s="43">
        <v>0</v>
      </c>
      <c r="I94" s="43">
        <v>0</v>
      </c>
      <c r="J94" s="43">
        <v>0</v>
      </c>
      <c r="K94" s="35">
        <v>896.50501005631304</v>
      </c>
      <c r="L94" s="35">
        <v>0</v>
      </c>
      <c r="M94" s="36">
        <v>0</v>
      </c>
      <c r="N94" s="35">
        <v>819.45340514858799</v>
      </c>
      <c r="O94" s="35">
        <v>354.17382516422435</v>
      </c>
      <c r="P94" s="35">
        <v>0</v>
      </c>
      <c r="Q94" s="36">
        <v>0</v>
      </c>
      <c r="R94" s="35">
        <v>0</v>
      </c>
      <c r="S94" s="35">
        <v>744.18518518518511</v>
      </c>
      <c r="T94" s="35">
        <v>0</v>
      </c>
      <c r="U94" s="18">
        <v>43</v>
      </c>
    </row>
    <row r="95" spans="1:21" x14ac:dyDescent="0.2">
      <c r="A95" s="114">
        <v>6</v>
      </c>
      <c r="B95" s="114">
        <v>8</v>
      </c>
      <c r="C95" s="114">
        <v>69</v>
      </c>
      <c r="D95" s="114">
        <v>6</v>
      </c>
      <c r="E95" s="34" t="s">
        <v>24</v>
      </c>
      <c r="F95" s="19">
        <v>1061.1298022872093</v>
      </c>
      <c r="G95" s="35">
        <v>1302.4989340168224</v>
      </c>
      <c r="H95" s="43">
        <v>800</v>
      </c>
      <c r="I95" s="43">
        <v>0</v>
      </c>
      <c r="J95" s="43">
        <v>0</v>
      </c>
      <c r="K95" s="35">
        <v>1079.6296960078371</v>
      </c>
      <c r="L95" s="35">
        <v>1000</v>
      </c>
      <c r="M95" s="36">
        <v>749.01569323004014</v>
      </c>
      <c r="N95" s="35">
        <v>783.65140599515371</v>
      </c>
      <c r="O95" s="35">
        <v>419.45587538773839</v>
      </c>
      <c r="P95" s="35">
        <v>801.76584635735435</v>
      </c>
      <c r="Q95" s="36">
        <v>0</v>
      </c>
      <c r="R95" s="35">
        <v>0</v>
      </c>
      <c r="S95" s="35">
        <v>540.64866823750253</v>
      </c>
      <c r="T95" s="35">
        <v>529.47796810239868</v>
      </c>
      <c r="U95" s="18">
        <v>44</v>
      </c>
    </row>
    <row r="96" spans="1:21" ht="12" thickBot="1" x14ac:dyDescent="0.25">
      <c r="A96" s="114">
        <v>38</v>
      </c>
      <c r="B96" s="114">
        <v>9</v>
      </c>
      <c r="C96" s="114">
        <v>70</v>
      </c>
      <c r="D96" s="114">
        <v>38</v>
      </c>
      <c r="E96" s="34" t="s">
        <v>49</v>
      </c>
      <c r="F96" s="19">
        <v>728.9829831719469</v>
      </c>
      <c r="G96" s="35">
        <v>1576.7380366793843</v>
      </c>
      <c r="H96" s="43">
        <v>0</v>
      </c>
      <c r="I96" s="43">
        <v>0</v>
      </c>
      <c r="J96" s="43">
        <v>0</v>
      </c>
      <c r="K96" s="35">
        <v>1100.5055273500768</v>
      </c>
      <c r="L96" s="35">
        <v>1160</v>
      </c>
      <c r="M96" s="36">
        <v>0</v>
      </c>
      <c r="N96" s="35">
        <v>736.98122682348378</v>
      </c>
      <c r="O96" s="35">
        <v>0</v>
      </c>
      <c r="P96" s="35">
        <v>0</v>
      </c>
      <c r="Q96" s="36">
        <v>0</v>
      </c>
      <c r="R96" s="35">
        <v>0</v>
      </c>
      <c r="S96" s="35">
        <v>831.24603352474946</v>
      </c>
      <c r="T96" s="35">
        <v>0</v>
      </c>
      <c r="U96" s="18">
        <v>45</v>
      </c>
    </row>
    <row r="97" spans="1:21" ht="12.6" thickBot="1" x14ac:dyDescent="0.3">
      <c r="A97" s="153">
        <v>59</v>
      </c>
      <c r="B97" s="153">
        <v>59</v>
      </c>
      <c r="C97" s="114">
        <v>72</v>
      </c>
      <c r="D97" s="153">
        <v>59</v>
      </c>
      <c r="E97" s="53" t="s">
        <v>93</v>
      </c>
      <c r="F97" s="54">
        <v>764.21336727092591</v>
      </c>
      <c r="G97" s="55">
        <v>1349.6280244128611</v>
      </c>
      <c r="H97" s="56">
        <v>1177.4370982293613</v>
      </c>
      <c r="I97" s="56">
        <v>1094.5999589036651</v>
      </c>
      <c r="J97" s="56">
        <v>319.99999999999994</v>
      </c>
      <c r="K97" s="55">
        <v>954.02469666297907</v>
      </c>
      <c r="L97" s="55">
        <v>996.47632505354863</v>
      </c>
      <c r="M97" s="54">
        <v>1201.0242138815786</v>
      </c>
      <c r="N97" s="55">
        <v>916.79925083243063</v>
      </c>
      <c r="O97" s="55">
        <v>506.14910924314779</v>
      </c>
      <c r="P97" s="55">
        <v>865.76700578396787</v>
      </c>
      <c r="Q97" s="54">
        <v>8804.0291056809401</v>
      </c>
      <c r="R97" s="55">
        <v>6173.2845905923095</v>
      </c>
      <c r="S97" s="55">
        <v>785.62116958329068</v>
      </c>
      <c r="T97" s="55">
        <v>869.11365512733948</v>
      </c>
      <c r="U97" s="18">
        <v>59</v>
      </c>
    </row>
    <row r="98" spans="1:21" x14ac:dyDescent="0.2">
      <c r="E98" s="58" t="s">
        <v>125</v>
      </c>
      <c r="F98" s="39"/>
      <c r="G98" s="39"/>
      <c r="H98" s="39"/>
      <c r="I98" s="39"/>
      <c r="J98" s="39"/>
      <c r="L98" s="59"/>
      <c r="M98" s="60"/>
      <c r="N98" s="39"/>
      <c r="O98" s="39"/>
      <c r="P98" s="59"/>
      <c r="Q98" s="60"/>
      <c r="R98" s="39"/>
      <c r="S98" s="39"/>
      <c r="T98" s="39"/>
      <c r="U98" s="18" t="s">
        <v>203</v>
      </c>
    </row>
    <row r="99" spans="1:21" ht="12.6" thickBot="1" x14ac:dyDescent="0.3">
      <c r="E99" s="20" t="s">
        <v>202</v>
      </c>
      <c r="F99" s="68"/>
      <c r="G99" s="21"/>
      <c r="H99" s="21"/>
      <c r="I99" s="21"/>
      <c r="J99" s="21"/>
      <c r="K99" s="21"/>
      <c r="L99" s="22"/>
      <c r="M99" s="24"/>
      <c r="N99" s="21"/>
      <c r="O99" s="21"/>
      <c r="P99" s="22"/>
      <c r="Q99" s="24"/>
      <c r="R99" s="21"/>
      <c r="S99" s="21"/>
      <c r="T99" s="21"/>
      <c r="U99" s="18" t="s">
        <v>203</v>
      </c>
    </row>
    <row r="100" spans="1:21" ht="36.6" thickBot="1" x14ac:dyDescent="0.25">
      <c r="A100" s="114" t="s">
        <v>111</v>
      </c>
      <c r="B100" s="114" t="s">
        <v>110</v>
      </c>
      <c r="C100" s="114" t="s">
        <v>109</v>
      </c>
      <c r="D100" s="114" t="s">
        <v>108</v>
      </c>
      <c r="E100" s="25" t="s">
        <v>200</v>
      </c>
      <c r="F100" s="26" t="s">
        <v>0</v>
      </c>
      <c r="G100" s="27" t="s">
        <v>1</v>
      </c>
      <c r="H100" s="26" t="s">
        <v>120</v>
      </c>
      <c r="I100" s="27" t="s">
        <v>121</v>
      </c>
      <c r="J100" s="28" t="s">
        <v>2</v>
      </c>
      <c r="K100" s="28" t="s">
        <v>3</v>
      </c>
      <c r="L100" s="28" t="s">
        <v>4</v>
      </c>
      <c r="M100" s="28" t="s">
        <v>5</v>
      </c>
      <c r="N100" s="28" t="s">
        <v>6</v>
      </c>
      <c r="O100" s="28" t="s">
        <v>7</v>
      </c>
      <c r="P100" s="28" t="s">
        <v>8</v>
      </c>
      <c r="Q100" s="28" t="s">
        <v>9</v>
      </c>
      <c r="R100" s="28" t="s">
        <v>10</v>
      </c>
      <c r="S100" s="28" t="s">
        <v>11</v>
      </c>
      <c r="T100" s="28" t="s">
        <v>12</v>
      </c>
      <c r="U100" s="18" t="s">
        <v>203</v>
      </c>
    </row>
    <row r="101" spans="1:21" x14ac:dyDescent="0.2">
      <c r="A101" s="114">
        <v>11</v>
      </c>
      <c r="B101" s="114">
        <v>11</v>
      </c>
      <c r="C101" s="114">
        <v>2</v>
      </c>
      <c r="D101" s="114">
        <v>11</v>
      </c>
      <c r="E101" s="34" t="s">
        <v>18</v>
      </c>
      <c r="F101" s="35">
        <v>558.1200254707469</v>
      </c>
      <c r="G101" s="35">
        <v>200.00000000000003</v>
      </c>
      <c r="H101" s="35">
        <v>0</v>
      </c>
      <c r="I101" s="35">
        <v>0</v>
      </c>
      <c r="J101" s="35">
        <v>0</v>
      </c>
      <c r="K101" s="35">
        <v>593.56271092670966</v>
      </c>
      <c r="L101" s="35">
        <v>0</v>
      </c>
      <c r="M101" s="36">
        <v>456.50120909150917</v>
      </c>
      <c r="N101" s="35">
        <v>531.79359433387947</v>
      </c>
      <c r="O101" s="35">
        <v>364.21440240913932</v>
      </c>
      <c r="P101" s="35">
        <v>0</v>
      </c>
      <c r="Q101" s="36">
        <v>0</v>
      </c>
      <c r="R101" s="35">
        <v>0</v>
      </c>
      <c r="S101" s="35">
        <v>357.04851752066367</v>
      </c>
      <c r="T101" s="35">
        <v>408.19788964825364</v>
      </c>
      <c r="U101" s="18">
        <v>1</v>
      </c>
    </row>
    <row r="102" spans="1:21" x14ac:dyDescent="0.2">
      <c r="A102" s="114">
        <v>7</v>
      </c>
      <c r="B102" s="114">
        <v>45</v>
      </c>
      <c r="C102" s="114">
        <v>5</v>
      </c>
      <c r="D102" s="114">
        <v>7</v>
      </c>
      <c r="E102" s="34" t="s">
        <v>197</v>
      </c>
      <c r="F102" s="19">
        <v>384.32576468223863</v>
      </c>
      <c r="G102" s="35">
        <v>363.86528985510392</v>
      </c>
      <c r="H102" s="43">
        <v>0</v>
      </c>
      <c r="I102" s="43">
        <v>0</v>
      </c>
      <c r="J102" s="43">
        <v>0</v>
      </c>
      <c r="K102" s="35">
        <v>506.22383344363647</v>
      </c>
      <c r="L102" s="35">
        <v>353.79320079004998</v>
      </c>
      <c r="M102" s="36">
        <v>0</v>
      </c>
      <c r="N102" s="35">
        <v>658.52968466473612</v>
      </c>
      <c r="O102" s="35">
        <v>376.48453818297736</v>
      </c>
      <c r="P102" s="35">
        <v>0</v>
      </c>
      <c r="Q102" s="36">
        <v>0</v>
      </c>
      <c r="R102" s="35">
        <v>3495.9999999999995</v>
      </c>
      <c r="S102" s="35">
        <v>471.95038207483788</v>
      </c>
      <c r="T102" s="35">
        <v>642.52463834917933</v>
      </c>
      <c r="U102" s="18">
        <v>2</v>
      </c>
    </row>
    <row r="103" spans="1:21" x14ac:dyDescent="0.2">
      <c r="A103" s="114">
        <v>18</v>
      </c>
      <c r="B103" s="114">
        <v>46</v>
      </c>
      <c r="C103" s="114">
        <v>6</v>
      </c>
      <c r="D103" s="114">
        <v>18</v>
      </c>
      <c r="E103" s="34" t="s">
        <v>50</v>
      </c>
      <c r="F103" s="19">
        <v>460.5550273693222</v>
      </c>
      <c r="G103" s="35">
        <v>1000.5478642695674</v>
      </c>
      <c r="H103" s="43">
        <v>0</v>
      </c>
      <c r="I103" s="43">
        <v>0</v>
      </c>
      <c r="J103" s="43">
        <v>0</v>
      </c>
      <c r="K103" s="35">
        <v>423.51380132307298</v>
      </c>
      <c r="L103" s="35">
        <v>497.39535344725971</v>
      </c>
      <c r="M103" s="36">
        <v>0</v>
      </c>
      <c r="N103" s="35">
        <v>734.4748732071921</v>
      </c>
      <c r="O103" s="35">
        <v>0</v>
      </c>
      <c r="P103" s="35">
        <v>1480</v>
      </c>
      <c r="Q103" s="36">
        <v>0</v>
      </c>
      <c r="R103" s="35">
        <v>6746.9319226869547</v>
      </c>
      <c r="S103" s="35">
        <v>431.28953777015556</v>
      </c>
      <c r="T103" s="35">
        <v>635.03199377741976</v>
      </c>
      <c r="U103" s="18">
        <v>3</v>
      </c>
    </row>
    <row r="104" spans="1:21" x14ac:dyDescent="0.2">
      <c r="A104" s="114">
        <v>37</v>
      </c>
      <c r="B104" s="114">
        <v>47</v>
      </c>
      <c r="C104" s="114">
        <v>7</v>
      </c>
      <c r="D104" s="114">
        <v>37</v>
      </c>
      <c r="E104" s="34" t="s">
        <v>43</v>
      </c>
      <c r="F104" s="19">
        <v>824.68401232499912</v>
      </c>
      <c r="G104" s="35">
        <v>743.0677765232864</v>
      </c>
      <c r="H104" s="43">
        <v>600</v>
      </c>
      <c r="I104" s="43">
        <v>0</v>
      </c>
      <c r="J104" s="43">
        <v>0</v>
      </c>
      <c r="K104" s="35">
        <v>420.76313347826334</v>
      </c>
      <c r="L104" s="35">
        <v>684.95537876564583</v>
      </c>
      <c r="M104" s="36">
        <v>0</v>
      </c>
      <c r="N104" s="35">
        <v>563.94929281181476</v>
      </c>
      <c r="O104" s="35">
        <v>307.55444936772847</v>
      </c>
      <c r="P104" s="35">
        <v>784.22366798222311</v>
      </c>
      <c r="Q104" s="36">
        <v>0</v>
      </c>
      <c r="R104" s="35">
        <v>0</v>
      </c>
      <c r="S104" s="35">
        <v>567.32122711440149</v>
      </c>
      <c r="T104" s="35">
        <v>256.03098345025455</v>
      </c>
      <c r="U104" s="18">
        <v>4</v>
      </c>
    </row>
    <row r="105" spans="1:21" x14ac:dyDescent="0.2">
      <c r="A105" s="114">
        <v>1</v>
      </c>
      <c r="B105" s="114">
        <v>17</v>
      </c>
      <c r="C105" s="114">
        <v>10</v>
      </c>
      <c r="D105" s="114">
        <v>1</v>
      </c>
      <c r="E105" s="34" t="s">
        <v>198</v>
      </c>
      <c r="F105" s="19">
        <v>394.65417899869698</v>
      </c>
      <c r="G105" s="35">
        <v>423.23934237202258</v>
      </c>
      <c r="H105" s="43">
        <v>0</v>
      </c>
      <c r="I105" s="43">
        <v>0</v>
      </c>
      <c r="J105" s="43">
        <v>0</v>
      </c>
      <c r="K105" s="35">
        <v>301.41731039396262</v>
      </c>
      <c r="L105" s="35">
        <v>441.16893181738487</v>
      </c>
      <c r="M105" s="36">
        <v>519.99999999999989</v>
      </c>
      <c r="N105" s="35">
        <v>416.30663289980362</v>
      </c>
      <c r="O105" s="35">
        <v>169.87325636583071</v>
      </c>
      <c r="P105" s="35">
        <v>40</v>
      </c>
      <c r="Q105" s="36">
        <v>0</v>
      </c>
      <c r="R105" s="35">
        <v>0</v>
      </c>
      <c r="S105" s="35">
        <v>458.25613115221171</v>
      </c>
      <c r="T105" s="35">
        <v>376.47048832996427</v>
      </c>
      <c r="U105" s="18">
        <v>5</v>
      </c>
    </row>
    <row r="106" spans="1:21" x14ac:dyDescent="0.2">
      <c r="A106" s="114">
        <v>17</v>
      </c>
      <c r="B106" s="114">
        <v>18</v>
      </c>
      <c r="C106" s="114">
        <v>11</v>
      </c>
      <c r="D106" s="114">
        <v>17</v>
      </c>
      <c r="E106" s="34" t="s">
        <v>188</v>
      </c>
      <c r="F106" s="19">
        <v>367.65939797399557</v>
      </c>
      <c r="G106" s="35">
        <v>314.69219647624857</v>
      </c>
      <c r="H106" s="43">
        <v>596.40522875816998</v>
      </c>
      <c r="I106" s="43">
        <v>0</v>
      </c>
      <c r="J106" s="43">
        <v>0</v>
      </c>
      <c r="K106" s="35">
        <v>515.90480734596395</v>
      </c>
      <c r="L106" s="35">
        <v>813.36112044119454</v>
      </c>
      <c r="M106" s="36">
        <v>0</v>
      </c>
      <c r="N106" s="35">
        <v>425.25982578053026</v>
      </c>
      <c r="O106" s="35">
        <v>80</v>
      </c>
      <c r="P106" s="35">
        <v>766.44433042585933</v>
      </c>
      <c r="Q106" s="36">
        <v>0</v>
      </c>
      <c r="R106" s="35">
        <v>1440</v>
      </c>
      <c r="S106" s="35">
        <v>377.19925737951922</v>
      </c>
      <c r="T106" s="35">
        <v>626.34625388008476</v>
      </c>
      <c r="U106" s="18">
        <v>6</v>
      </c>
    </row>
    <row r="107" spans="1:21" x14ac:dyDescent="0.2">
      <c r="A107" s="114">
        <v>23</v>
      </c>
      <c r="B107" s="114">
        <v>19</v>
      </c>
      <c r="C107" s="114">
        <v>12</v>
      </c>
      <c r="D107" s="114">
        <v>23</v>
      </c>
      <c r="E107" s="34" t="s">
        <v>15</v>
      </c>
      <c r="F107" s="19">
        <v>0</v>
      </c>
      <c r="G107" s="35">
        <v>1916.9546105921077</v>
      </c>
      <c r="H107" s="43">
        <v>0</v>
      </c>
      <c r="I107" s="43">
        <v>200</v>
      </c>
      <c r="J107" s="43">
        <v>0</v>
      </c>
      <c r="K107" s="35">
        <v>880.29045168089033</v>
      </c>
      <c r="L107" s="35">
        <v>166.4298607569711</v>
      </c>
      <c r="M107" s="36">
        <v>0</v>
      </c>
      <c r="N107" s="35">
        <v>698.44101709045435</v>
      </c>
      <c r="O107" s="35">
        <v>449.97799637398805</v>
      </c>
      <c r="P107" s="35">
        <v>0</v>
      </c>
      <c r="Q107" s="36">
        <v>0</v>
      </c>
      <c r="R107" s="35">
        <v>0</v>
      </c>
      <c r="S107" s="35">
        <v>288.9601169942577</v>
      </c>
      <c r="T107" s="35">
        <v>0</v>
      </c>
      <c r="U107" s="18">
        <v>7</v>
      </c>
    </row>
    <row r="108" spans="1:21" x14ac:dyDescent="0.2">
      <c r="A108" s="114">
        <v>5</v>
      </c>
      <c r="B108" s="114">
        <v>21</v>
      </c>
      <c r="C108" s="114">
        <v>15</v>
      </c>
      <c r="D108" s="114">
        <v>5</v>
      </c>
      <c r="E108" s="34" t="s">
        <v>38</v>
      </c>
      <c r="F108" s="19">
        <v>294.24570573665687</v>
      </c>
      <c r="G108" s="35">
        <v>782.11398871014023</v>
      </c>
      <c r="H108" s="43">
        <v>0</v>
      </c>
      <c r="I108" s="43">
        <v>0</v>
      </c>
      <c r="J108" s="43">
        <v>0</v>
      </c>
      <c r="K108" s="35">
        <v>285.11866298951549</v>
      </c>
      <c r="L108" s="35">
        <v>0</v>
      </c>
      <c r="M108" s="36">
        <v>0</v>
      </c>
      <c r="N108" s="35">
        <v>510.99172607898822</v>
      </c>
      <c r="O108" s="35">
        <v>262.18667625753761</v>
      </c>
      <c r="P108" s="35">
        <v>0</v>
      </c>
      <c r="Q108" s="36">
        <v>0</v>
      </c>
      <c r="R108" s="35">
        <v>0</v>
      </c>
      <c r="S108" s="35">
        <v>396.98606733684079</v>
      </c>
      <c r="T108" s="35">
        <v>0</v>
      </c>
      <c r="U108" s="18">
        <v>8</v>
      </c>
    </row>
    <row r="109" spans="1:21" x14ac:dyDescent="0.2">
      <c r="A109" s="114">
        <v>22</v>
      </c>
      <c r="B109" s="114">
        <v>22</v>
      </c>
      <c r="C109" s="114">
        <v>16</v>
      </c>
      <c r="D109" s="114">
        <v>22</v>
      </c>
      <c r="E109" s="34" t="s">
        <v>39</v>
      </c>
      <c r="F109" s="19">
        <v>610.31951237738133</v>
      </c>
      <c r="G109" s="35">
        <v>1049.0683522651696</v>
      </c>
      <c r="H109" s="43">
        <v>0</v>
      </c>
      <c r="I109" s="43">
        <v>0</v>
      </c>
      <c r="J109" s="43">
        <v>0</v>
      </c>
      <c r="K109" s="35">
        <v>1215.2174552220019</v>
      </c>
      <c r="L109" s="35">
        <v>681.28673868373983</v>
      </c>
      <c r="M109" s="36">
        <v>0</v>
      </c>
      <c r="N109" s="35">
        <v>605.56895558091298</v>
      </c>
      <c r="O109" s="35">
        <v>205.73846641322137</v>
      </c>
      <c r="P109" s="35">
        <v>492.04989178080234</v>
      </c>
      <c r="Q109" s="36">
        <v>0</v>
      </c>
      <c r="R109" s="35">
        <v>0</v>
      </c>
      <c r="S109" s="35">
        <v>313.52434520333361</v>
      </c>
      <c r="T109" s="35">
        <v>507.55589275476427</v>
      </c>
      <c r="U109" s="18">
        <v>9</v>
      </c>
    </row>
    <row r="110" spans="1:21" x14ac:dyDescent="0.2">
      <c r="A110" s="114">
        <v>25</v>
      </c>
      <c r="B110" s="114">
        <v>23</v>
      </c>
      <c r="C110" s="114">
        <v>17</v>
      </c>
      <c r="D110" s="114">
        <v>25</v>
      </c>
      <c r="E110" s="34" t="s">
        <v>54</v>
      </c>
      <c r="F110" s="19">
        <v>598.39595370967913</v>
      </c>
      <c r="G110" s="35">
        <v>1429.4925645654091</v>
      </c>
      <c r="H110" s="43">
        <v>0</v>
      </c>
      <c r="I110" s="43">
        <v>0</v>
      </c>
      <c r="J110" s="43">
        <v>0</v>
      </c>
      <c r="K110" s="35">
        <v>598.86326787982841</v>
      </c>
      <c r="L110" s="35">
        <v>338.39895037078173</v>
      </c>
      <c r="M110" s="36">
        <v>0</v>
      </c>
      <c r="N110" s="35">
        <v>730.32877216397776</v>
      </c>
      <c r="O110" s="35">
        <v>270.04429642960304</v>
      </c>
      <c r="P110" s="35">
        <v>160</v>
      </c>
      <c r="Q110" s="36">
        <v>0</v>
      </c>
      <c r="R110" s="35">
        <v>2880</v>
      </c>
      <c r="S110" s="35">
        <v>318.14227761680723</v>
      </c>
      <c r="T110" s="35">
        <v>347.74339938582199</v>
      </c>
      <c r="U110" s="18">
        <v>10</v>
      </c>
    </row>
    <row r="111" spans="1:21" x14ac:dyDescent="0.2">
      <c r="A111" s="114">
        <v>44</v>
      </c>
      <c r="B111" s="114">
        <v>24</v>
      </c>
      <c r="C111" s="114">
        <v>18</v>
      </c>
      <c r="D111" s="114">
        <v>44</v>
      </c>
      <c r="E111" s="34" t="s">
        <v>14</v>
      </c>
      <c r="F111" s="19">
        <v>933.18507896392168</v>
      </c>
      <c r="G111" s="35">
        <v>703.9800561670811</v>
      </c>
      <c r="H111" s="43">
        <v>0</v>
      </c>
      <c r="I111" s="43">
        <v>0</v>
      </c>
      <c r="J111" s="43">
        <v>0</v>
      </c>
      <c r="K111" s="35">
        <v>601.98051488135741</v>
      </c>
      <c r="L111" s="35">
        <v>153.36071755088588</v>
      </c>
      <c r="M111" s="36">
        <v>0</v>
      </c>
      <c r="N111" s="35">
        <v>534.45566689641601</v>
      </c>
      <c r="O111" s="35">
        <v>378.09684874157477</v>
      </c>
      <c r="P111" s="35">
        <v>555.7224700305137</v>
      </c>
      <c r="Q111" s="36">
        <v>0</v>
      </c>
      <c r="R111" s="35">
        <v>3495.9999999999995</v>
      </c>
      <c r="S111" s="35">
        <v>251.93511364070125</v>
      </c>
      <c r="T111" s="35">
        <v>468.59415601919278</v>
      </c>
      <c r="U111" s="18">
        <v>11</v>
      </c>
    </row>
    <row r="112" spans="1:21" x14ac:dyDescent="0.2">
      <c r="A112" s="114">
        <v>2</v>
      </c>
      <c r="B112" s="114">
        <v>26</v>
      </c>
      <c r="C112" s="114">
        <v>21</v>
      </c>
      <c r="D112" s="114">
        <v>2</v>
      </c>
      <c r="E112" s="34" t="s">
        <v>189</v>
      </c>
      <c r="F112" s="19">
        <v>0</v>
      </c>
      <c r="G112" s="35">
        <v>1044.7828224763789</v>
      </c>
      <c r="H112" s="43">
        <v>0</v>
      </c>
      <c r="I112" s="43">
        <v>0</v>
      </c>
      <c r="J112" s="43">
        <v>0</v>
      </c>
      <c r="K112" s="35">
        <v>633.17952416010098</v>
      </c>
      <c r="L112" s="35">
        <v>486.05400707729569</v>
      </c>
      <c r="M112" s="36">
        <v>0</v>
      </c>
      <c r="N112" s="35">
        <v>538.08635855645718</v>
      </c>
      <c r="O112" s="35">
        <v>125.07374631268436</v>
      </c>
      <c r="P112" s="35">
        <v>160</v>
      </c>
      <c r="Q112" s="36">
        <v>0</v>
      </c>
      <c r="R112" s="35">
        <v>0</v>
      </c>
      <c r="S112" s="35">
        <v>288.68392812401413</v>
      </c>
      <c r="T112" s="35">
        <v>368.01799407057183</v>
      </c>
      <c r="U112" s="18">
        <v>12</v>
      </c>
    </row>
    <row r="113" spans="1:21" x14ac:dyDescent="0.2">
      <c r="A113" s="114">
        <v>16</v>
      </c>
      <c r="B113" s="114">
        <v>27</v>
      </c>
      <c r="C113" s="114">
        <v>22</v>
      </c>
      <c r="D113" s="114">
        <v>16</v>
      </c>
      <c r="E113" s="34" t="s">
        <v>32</v>
      </c>
      <c r="F113" s="19">
        <v>788.41417617231889</v>
      </c>
      <c r="G113" s="35">
        <v>492.97870295150841</v>
      </c>
      <c r="H113" s="43">
        <v>0</v>
      </c>
      <c r="I113" s="43">
        <v>240.00000000000003</v>
      </c>
      <c r="J113" s="43">
        <v>0</v>
      </c>
      <c r="K113" s="35">
        <v>693.6073451657237</v>
      </c>
      <c r="L113" s="35">
        <v>244.5788408777679</v>
      </c>
      <c r="M113" s="36">
        <v>0</v>
      </c>
      <c r="N113" s="35">
        <v>348.06879961811052</v>
      </c>
      <c r="O113" s="35">
        <v>520.00000000000011</v>
      </c>
      <c r="P113" s="35">
        <v>710.05549703611598</v>
      </c>
      <c r="Q113" s="36">
        <v>0</v>
      </c>
      <c r="R113" s="35">
        <v>0</v>
      </c>
      <c r="S113" s="35">
        <v>421.71402719328586</v>
      </c>
      <c r="T113" s="35">
        <v>632.91738477641786</v>
      </c>
      <c r="U113" s="18">
        <v>13</v>
      </c>
    </row>
    <row r="114" spans="1:21" x14ac:dyDescent="0.2">
      <c r="A114" s="114">
        <v>30</v>
      </c>
      <c r="B114" s="114">
        <v>28</v>
      </c>
      <c r="C114" s="114">
        <v>23</v>
      </c>
      <c r="D114" s="114">
        <v>30</v>
      </c>
      <c r="E114" s="34" t="s">
        <v>44</v>
      </c>
      <c r="F114" s="19">
        <v>160.24539877300614</v>
      </c>
      <c r="G114" s="35">
        <v>392.71795996718731</v>
      </c>
      <c r="H114" s="43">
        <v>0</v>
      </c>
      <c r="I114" s="43">
        <v>0</v>
      </c>
      <c r="J114" s="43">
        <v>0</v>
      </c>
      <c r="K114" s="35">
        <v>411.07712000991819</v>
      </c>
      <c r="L114" s="35">
        <v>332.80894912533449</v>
      </c>
      <c r="M114" s="36">
        <v>0</v>
      </c>
      <c r="N114" s="35">
        <v>320</v>
      </c>
      <c r="O114" s="35">
        <v>197.70361786752554</v>
      </c>
      <c r="P114" s="35">
        <v>559.46339332931086</v>
      </c>
      <c r="Q114" s="36">
        <v>924.73118279569906</v>
      </c>
      <c r="R114" s="35">
        <v>0</v>
      </c>
      <c r="S114" s="35">
        <v>257.5196941781868</v>
      </c>
      <c r="T114" s="35">
        <v>0</v>
      </c>
      <c r="U114" s="18">
        <v>14</v>
      </c>
    </row>
    <row r="115" spans="1:21" x14ac:dyDescent="0.2">
      <c r="A115" s="114">
        <v>19</v>
      </c>
      <c r="B115" s="114">
        <v>49</v>
      </c>
      <c r="C115" s="114">
        <v>26</v>
      </c>
      <c r="D115" s="114">
        <v>19</v>
      </c>
      <c r="E115" s="34" t="s">
        <v>33</v>
      </c>
      <c r="F115" s="19">
        <v>902.13650230033056</v>
      </c>
      <c r="G115" s="43">
        <v>1001.7430446118497</v>
      </c>
      <c r="H115" s="43">
        <v>0</v>
      </c>
      <c r="I115" s="43">
        <v>0</v>
      </c>
      <c r="J115" s="43">
        <v>0</v>
      </c>
      <c r="K115" s="35">
        <v>627.39693068855104</v>
      </c>
      <c r="L115" s="35">
        <v>545.70033117150172</v>
      </c>
      <c r="M115" s="36">
        <v>552.44660181983045</v>
      </c>
      <c r="N115" s="35">
        <v>469.55679572536536</v>
      </c>
      <c r="O115" s="35">
        <v>149.54708283863843</v>
      </c>
      <c r="P115" s="35">
        <v>669.0964178014824</v>
      </c>
      <c r="Q115" s="36">
        <v>0</v>
      </c>
      <c r="R115" s="35">
        <v>0</v>
      </c>
      <c r="S115" s="35">
        <v>383.57297346810606</v>
      </c>
      <c r="T115" s="35">
        <v>244.31749024115433</v>
      </c>
      <c r="U115" s="18">
        <v>15</v>
      </c>
    </row>
    <row r="116" spans="1:21" x14ac:dyDescent="0.2">
      <c r="A116" s="114">
        <v>24</v>
      </c>
      <c r="B116" s="114">
        <v>50</v>
      </c>
      <c r="C116" s="114">
        <v>27</v>
      </c>
      <c r="D116" s="114">
        <v>24</v>
      </c>
      <c r="E116" s="34" t="s">
        <v>26</v>
      </c>
      <c r="F116" s="19">
        <v>483.32132277954969</v>
      </c>
      <c r="G116" s="43">
        <v>694.78190959726817</v>
      </c>
      <c r="H116" s="43">
        <v>1263.7352359203205</v>
      </c>
      <c r="I116" s="43">
        <v>0</v>
      </c>
      <c r="J116" s="43">
        <v>0</v>
      </c>
      <c r="K116" s="35">
        <v>289.45242875298135</v>
      </c>
      <c r="L116" s="35">
        <v>813.80156806877153</v>
      </c>
      <c r="M116" s="36">
        <v>0</v>
      </c>
      <c r="N116" s="35">
        <v>517.9101777068912</v>
      </c>
      <c r="O116" s="35">
        <v>413.78298755468353</v>
      </c>
      <c r="P116" s="35">
        <v>606.92324504792316</v>
      </c>
      <c r="Q116" s="36">
        <v>0</v>
      </c>
      <c r="R116" s="35">
        <v>0</v>
      </c>
      <c r="S116" s="35">
        <v>260.44968578838944</v>
      </c>
      <c r="T116" s="35">
        <v>421.68653579236752</v>
      </c>
      <c r="U116" s="18">
        <v>16</v>
      </c>
    </row>
    <row r="117" spans="1:21" x14ac:dyDescent="0.2">
      <c r="A117" s="114">
        <v>26</v>
      </c>
      <c r="B117" s="114">
        <v>51</v>
      </c>
      <c r="C117" s="114">
        <v>28</v>
      </c>
      <c r="D117" s="114">
        <v>26</v>
      </c>
      <c r="E117" s="34" t="s">
        <v>19</v>
      </c>
      <c r="F117" s="19">
        <v>717.59123776180581</v>
      </c>
      <c r="G117" s="43">
        <v>679.32377474497616</v>
      </c>
      <c r="H117" s="43">
        <v>0</v>
      </c>
      <c r="I117" s="43">
        <v>0</v>
      </c>
      <c r="J117" s="43">
        <v>0</v>
      </c>
      <c r="K117" s="35">
        <v>420.29564148449333</v>
      </c>
      <c r="L117" s="35">
        <v>504.36991277502557</v>
      </c>
      <c r="M117" s="36">
        <v>0</v>
      </c>
      <c r="N117" s="35">
        <v>600</v>
      </c>
      <c r="O117" s="35">
        <v>301.30953089671652</v>
      </c>
      <c r="P117" s="35">
        <v>0</v>
      </c>
      <c r="Q117" s="36">
        <v>0</v>
      </c>
      <c r="R117" s="35">
        <v>0</v>
      </c>
      <c r="S117" s="35">
        <v>405.05978164265611</v>
      </c>
      <c r="T117" s="35">
        <v>0</v>
      </c>
      <c r="U117" s="18">
        <v>17</v>
      </c>
    </row>
    <row r="118" spans="1:21" x14ac:dyDescent="0.2">
      <c r="A118" s="114">
        <v>43</v>
      </c>
      <c r="B118" s="114">
        <v>52</v>
      </c>
      <c r="C118" s="114">
        <v>29</v>
      </c>
      <c r="D118" s="114">
        <v>43</v>
      </c>
      <c r="E118" s="34" t="s">
        <v>16</v>
      </c>
      <c r="F118" s="19">
        <v>240</v>
      </c>
      <c r="G118" s="43">
        <v>0</v>
      </c>
      <c r="H118" s="43">
        <v>0</v>
      </c>
      <c r="I118" s="43">
        <v>0</v>
      </c>
      <c r="J118" s="43">
        <v>0</v>
      </c>
      <c r="K118" s="35">
        <v>212.91477258576097</v>
      </c>
      <c r="L118" s="35">
        <v>399.99999999999989</v>
      </c>
      <c r="M118" s="36">
        <v>0</v>
      </c>
      <c r="N118" s="35">
        <v>0</v>
      </c>
      <c r="O118" s="35">
        <v>437.20601228554864</v>
      </c>
      <c r="P118" s="35">
        <v>0</v>
      </c>
      <c r="Q118" s="36">
        <v>0</v>
      </c>
      <c r="R118" s="35">
        <v>0</v>
      </c>
      <c r="S118" s="35">
        <v>287.1784299244373</v>
      </c>
      <c r="T118" s="35">
        <v>468.59415601919284</v>
      </c>
      <c r="U118" s="18">
        <v>18</v>
      </c>
    </row>
    <row r="119" spans="1:21" x14ac:dyDescent="0.2">
      <c r="A119" s="114">
        <v>13</v>
      </c>
      <c r="B119" s="114">
        <v>1</v>
      </c>
      <c r="C119" s="114">
        <v>32</v>
      </c>
      <c r="D119" s="114">
        <v>13</v>
      </c>
      <c r="E119" s="34" t="s">
        <v>28</v>
      </c>
      <c r="F119" s="19">
        <v>0</v>
      </c>
      <c r="G119" s="35">
        <v>800.00000000000011</v>
      </c>
      <c r="H119" s="43">
        <v>0</v>
      </c>
      <c r="I119" s="43">
        <v>0</v>
      </c>
      <c r="J119" s="43">
        <v>0</v>
      </c>
      <c r="K119" s="35">
        <v>710.38276310223875</v>
      </c>
      <c r="L119" s="35">
        <v>589.23000038501743</v>
      </c>
      <c r="M119" s="36">
        <v>0</v>
      </c>
      <c r="N119" s="35">
        <v>0</v>
      </c>
      <c r="O119" s="35">
        <v>350.66036897201496</v>
      </c>
      <c r="P119" s="35">
        <v>0</v>
      </c>
      <c r="Q119" s="36">
        <v>0</v>
      </c>
      <c r="R119" s="35">
        <v>0</v>
      </c>
      <c r="S119" s="35">
        <v>886.89371312608023</v>
      </c>
      <c r="T119" s="35">
        <v>0</v>
      </c>
      <c r="U119" s="18">
        <v>19</v>
      </c>
    </row>
    <row r="120" spans="1:21" x14ac:dyDescent="0.2">
      <c r="A120" s="114">
        <v>15</v>
      </c>
      <c r="B120" s="114">
        <v>2</v>
      </c>
      <c r="C120" s="114">
        <v>33</v>
      </c>
      <c r="D120" s="114">
        <v>15</v>
      </c>
      <c r="E120" s="34" t="s">
        <v>190</v>
      </c>
      <c r="F120" s="19">
        <v>349.33115389939479</v>
      </c>
      <c r="G120" s="35">
        <v>251.36074460296101</v>
      </c>
      <c r="H120" s="43">
        <v>596.40522875816998</v>
      </c>
      <c r="I120" s="43">
        <v>0</v>
      </c>
      <c r="J120" s="43">
        <v>0</v>
      </c>
      <c r="K120" s="35">
        <v>268.80216876795328</v>
      </c>
      <c r="L120" s="35">
        <v>1040</v>
      </c>
      <c r="M120" s="36">
        <v>0</v>
      </c>
      <c r="N120" s="35">
        <v>95.106061037796977</v>
      </c>
      <c r="O120" s="35">
        <v>426.7060120493046</v>
      </c>
      <c r="P120" s="35">
        <v>0</v>
      </c>
      <c r="Q120" s="36">
        <v>0</v>
      </c>
      <c r="R120" s="35">
        <v>0</v>
      </c>
      <c r="S120" s="35">
        <v>339.9482501874723</v>
      </c>
      <c r="T120" s="35">
        <v>97.26980356182645</v>
      </c>
      <c r="U120" s="18">
        <v>20</v>
      </c>
    </row>
    <row r="121" spans="1:21" x14ac:dyDescent="0.2">
      <c r="A121" s="114">
        <v>27</v>
      </c>
      <c r="B121" s="114">
        <v>3</v>
      </c>
      <c r="C121" s="114">
        <v>34</v>
      </c>
      <c r="D121" s="114">
        <v>27</v>
      </c>
      <c r="E121" s="34" t="s">
        <v>51</v>
      </c>
      <c r="F121" s="19">
        <v>761.72881826535831</v>
      </c>
      <c r="G121" s="35">
        <v>1236.0963895417517</v>
      </c>
      <c r="H121" s="43">
        <v>400</v>
      </c>
      <c r="I121" s="43">
        <v>0</v>
      </c>
      <c r="J121" s="43">
        <v>0</v>
      </c>
      <c r="K121" s="35">
        <v>1127.4111922891236</v>
      </c>
      <c r="L121" s="35">
        <v>636.85835716026622</v>
      </c>
      <c r="M121" s="36">
        <v>0</v>
      </c>
      <c r="N121" s="35">
        <v>749.40571861594094</v>
      </c>
      <c r="O121" s="35">
        <v>0</v>
      </c>
      <c r="P121" s="35">
        <v>550.36274247858944</v>
      </c>
      <c r="Q121" s="36">
        <v>1531.1529412158702</v>
      </c>
      <c r="R121" s="35">
        <v>3600.0000000000005</v>
      </c>
      <c r="S121" s="35">
        <v>572.09906190902984</v>
      </c>
      <c r="T121" s="35">
        <v>704.94296490520162</v>
      </c>
      <c r="U121" s="18">
        <v>21</v>
      </c>
    </row>
    <row r="122" spans="1:21" x14ac:dyDescent="0.2">
      <c r="A122" s="114">
        <v>31</v>
      </c>
      <c r="B122" s="114">
        <v>4</v>
      </c>
      <c r="C122" s="114">
        <v>35</v>
      </c>
      <c r="D122" s="114">
        <v>31</v>
      </c>
      <c r="E122" s="34" t="s">
        <v>191</v>
      </c>
      <c r="F122" s="19">
        <v>314.31655007353697</v>
      </c>
      <c r="G122" s="35">
        <v>625.50944257402386</v>
      </c>
      <c r="H122" s="43">
        <v>599.99999999999989</v>
      </c>
      <c r="I122" s="43">
        <v>0</v>
      </c>
      <c r="J122" s="43">
        <v>0</v>
      </c>
      <c r="K122" s="35">
        <v>407.4857947722661</v>
      </c>
      <c r="L122" s="35">
        <v>421.67502067462465</v>
      </c>
      <c r="M122" s="36">
        <v>0</v>
      </c>
      <c r="N122" s="35">
        <v>472.05454610875211</v>
      </c>
      <c r="O122" s="35">
        <v>285.67939452251073</v>
      </c>
      <c r="P122" s="35">
        <v>0</v>
      </c>
      <c r="Q122" s="36">
        <v>0</v>
      </c>
      <c r="R122" s="35">
        <v>0</v>
      </c>
      <c r="S122" s="35">
        <v>389.48378117842736</v>
      </c>
      <c r="T122" s="35">
        <v>449.62738996830672</v>
      </c>
      <c r="U122" s="18">
        <v>22</v>
      </c>
    </row>
    <row r="123" spans="1:21" x14ac:dyDescent="0.2">
      <c r="A123" s="114">
        <v>32</v>
      </c>
      <c r="B123" s="114">
        <v>5</v>
      </c>
      <c r="C123" s="114">
        <v>36</v>
      </c>
      <c r="D123" s="114">
        <v>32</v>
      </c>
      <c r="E123" s="34" t="s">
        <v>20</v>
      </c>
      <c r="F123" s="19">
        <v>583.24059893940671</v>
      </c>
      <c r="G123" s="35">
        <v>489.0304545634944</v>
      </c>
      <c r="H123" s="43">
        <v>0</v>
      </c>
      <c r="I123" s="43">
        <v>0</v>
      </c>
      <c r="J123" s="43">
        <v>0</v>
      </c>
      <c r="K123" s="35">
        <v>626.21782545040219</v>
      </c>
      <c r="L123" s="35">
        <v>1400</v>
      </c>
      <c r="M123" s="36">
        <v>240</v>
      </c>
      <c r="N123" s="35">
        <v>417.2585763925041</v>
      </c>
      <c r="O123" s="35">
        <v>310.14685438843736</v>
      </c>
      <c r="P123" s="35">
        <v>0</v>
      </c>
      <c r="Q123" s="36">
        <v>0</v>
      </c>
      <c r="R123" s="35">
        <v>0</v>
      </c>
      <c r="S123" s="35">
        <v>443.31349179581292</v>
      </c>
      <c r="T123" s="35">
        <v>890.92117275743692</v>
      </c>
      <c r="U123" s="18">
        <v>23</v>
      </c>
    </row>
    <row r="124" spans="1:21" x14ac:dyDescent="0.2">
      <c r="A124" s="114">
        <v>40</v>
      </c>
      <c r="B124" s="114">
        <v>6</v>
      </c>
      <c r="C124" s="114">
        <v>37</v>
      </c>
      <c r="D124" s="114">
        <v>40</v>
      </c>
      <c r="E124" s="34" t="s">
        <v>192</v>
      </c>
      <c r="F124" s="19">
        <v>480.35904016403259</v>
      </c>
      <c r="G124" s="35">
        <v>0</v>
      </c>
      <c r="H124" s="43">
        <v>0</v>
      </c>
      <c r="I124" s="43">
        <v>0</v>
      </c>
      <c r="J124" s="43">
        <v>0</v>
      </c>
      <c r="K124" s="35">
        <v>245.88565967395968</v>
      </c>
      <c r="L124" s="35">
        <v>0</v>
      </c>
      <c r="M124" s="36">
        <v>0</v>
      </c>
      <c r="N124" s="35">
        <v>632.33595800524938</v>
      </c>
      <c r="O124" s="35">
        <v>267.63337534397493</v>
      </c>
      <c r="P124" s="35">
        <v>0</v>
      </c>
      <c r="Q124" s="36">
        <v>0</v>
      </c>
      <c r="R124" s="35">
        <v>0</v>
      </c>
      <c r="S124" s="35">
        <v>162.76393404964787</v>
      </c>
      <c r="T124" s="35">
        <v>0</v>
      </c>
      <c r="U124" s="18">
        <v>24</v>
      </c>
    </row>
    <row r="125" spans="1:21" x14ac:dyDescent="0.2">
      <c r="A125" s="114">
        <v>8</v>
      </c>
      <c r="B125" s="114">
        <v>30</v>
      </c>
      <c r="C125" s="114">
        <v>40</v>
      </c>
      <c r="D125" s="114">
        <v>8</v>
      </c>
      <c r="E125" s="34" t="s">
        <v>23</v>
      </c>
      <c r="F125" s="19">
        <v>280</v>
      </c>
      <c r="G125" s="35">
        <v>364.88540861145708</v>
      </c>
      <c r="H125" s="43">
        <v>596.40522875816987</v>
      </c>
      <c r="I125" s="43">
        <v>0</v>
      </c>
      <c r="J125" s="43">
        <v>0</v>
      </c>
      <c r="K125" s="35">
        <v>392.91910245121522</v>
      </c>
      <c r="L125" s="35">
        <v>684.40762050351282</v>
      </c>
      <c r="M125" s="36">
        <v>0</v>
      </c>
      <c r="N125" s="35">
        <v>301.95759482563818</v>
      </c>
      <c r="O125" s="35">
        <v>276.40812178593688</v>
      </c>
      <c r="P125" s="35">
        <v>0</v>
      </c>
      <c r="Q125" s="36">
        <v>0</v>
      </c>
      <c r="R125" s="35">
        <v>0</v>
      </c>
      <c r="S125" s="35">
        <v>222.39923219316432</v>
      </c>
      <c r="T125" s="35">
        <v>489.23059535533014</v>
      </c>
      <c r="U125" s="18">
        <v>25</v>
      </c>
    </row>
    <row r="126" spans="1:21" x14ac:dyDescent="0.2">
      <c r="A126" s="114">
        <v>9</v>
      </c>
      <c r="B126" s="114">
        <v>31</v>
      </c>
      <c r="C126" s="114">
        <v>41</v>
      </c>
      <c r="D126" s="114">
        <v>9</v>
      </c>
      <c r="E126" s="34" t="s">
        <v>30</v>
      </c>
      <c r="F126" s="19">
        <v>548.35928792153788</v>
      </c>
      <c r="G126" s="35">
        <v>797.64121152931136</v>
      </c>
      <c r="H126" s="43">
        <v>0</v>
      </c>
      <c r="I126" s="43">
        <v>0</v>
      </c>
      <c r="J126" s="43">
        <v>80</v>
      </c>
      <c r="K126" s="35">
        <v>695.41906237755745</v>
      </c>
      <c r="L126" s="35">
        <v>600</v>
      </c>
      <c r="M126" s="36">
        <v>0</v>
      </c>
      <c r="N126" s="35">
        <v>329.09725084412838</v>
      </c>
      <c r="O126" s="35">
        <v>357.66602334208295</v>
      </c>
      <c r="P126" s="35">
        <v>0</v>
      </c>
      <c r="Q126" s="36">
        <v>0</v>
      </c>
      <c r="R126" s="35">
        <v>0</v>
      </c>
      <c r="S126" s="35">
        <v>511.35254627800379</v>
      </c>
      <c r="T126" s="35">
        <v>310.00589231992365</v>
      </c>
      <c r="U126" s="18">
        <v>26</v>
      </c>
    </row>
    <row r="127" spans="1:21" x14ac:dyDescent="0.2">
      <c r="A127" s="114">
        <v>28</v>
      </c>
      <c r="B127" s="114">
        <v>32</v>
      </c>
      <c r="C127" s="114">
        <v>42</v>
      </c>
      <c r="D127" s="114">
        <v>28</v>
      </c>
      <c r="E127" s="34" t="s">
        <v>34</v>
      </c>
      <c r="F127" s="19">
        <v>508.91690050128472</v>
      </c>
      <c r="G127" s="35">
        <v>453.71636094541515</v>
      </c>
      <c r="H127" s="43">
        <v>0</v>
      </c>
      <c r="I127" s="43">
        <v>0</v>
      </c>
      <c r="J127" s="43">
        <v>0</v>
      </c>
      <c r="K127" s="35">
        <v>407.76763498776319</v>
      </c>
      <c r="L127" s="35">
        <v>0</v>
      </c>
      <c r="M127" s="36">
        <v>0</v>
      </c>
      <c r="N127" s="35">
        <v>693.89708481582375</v>
      </c>
      <c r="O127" s="35">
        <v>352.17271335481877</v>
      </c>
      <c r="P127" s="35">
        <v>0</v>
      </c>
      <c r="Q127" s="36">
        <v>0</v>
      </c>
      <c r="R127" s="35">
        <v>0</v>
      </c>
      <c r="S127" s="35">
        <v>271.91525861857349</v>
      </c>
      <c r="T127" s="35">
        <v>400</v>
      </c>
      <c r="U127" s="18">
        <v>27</v>
      </c>
    </row>
    <row r="128" spans="1:21" x14ac:dyDescent="0.2">
      <c r="A128" s="114">
        <v>34</v>
      </c>
      <c r="B128" s="114">
        <v>33</v>
      </c>
      <c r="C128" s="114">
        <v>43</v>
      </c>
      <c r="D128" s="114">
        <v>34</v>
      </c>
      <c r="E128" s="34" t="s">
        <v>40</v>
      </c>
      <c r="F128" s="19">
        <v>316.20978814760326</v>
      </c>
      <c r="G128" s="35">
        <v>1604.6092840650963</v>
      </c>
      <c r="H128" s="43">
        <v>0</v>
      </c>
      <c r="I128" s="43">
        <v>0</v>
      </c>
      <c r="J128" s="43">
        <v>0</v>
      </c>
      <c r="K128" s="35">
        <v>581.46248476693086</v>
      </c>
      <c r="L128" s="35">
        <v>986.53201564675373</v>
      </c>
      <c r="M128" s="36">
        <v>0</v>
      </c>
      <c r="N128" s="35">
        <v>471.22352880823649</v>
      </c>
      <c r="O128" s="35">
        <v>378.83608186791326</v>
      </c>
      <c r="P128" s="35">
        <v>621.77030459544778</v>
      </c>
      <c r="Q128" s="36">
        <v>0</v>
      </c>
      <c r="R128" s="35">
        <v>0</v>
      </c>
      <c r="S128" s="35">
        <v>452.98283693487173</v>
      </c>
      <c r="T128" s="35">
        <v>120</v>
      </c>
      <c r="U128" s="18">
        <v>28</v>
      </c>
    </row>
    <row r="129" spans="1:21" x14ac:dyDescent="0.2">
      <c r="A129" s="114">
        <v>35</v>
      </c>
      <c r="B129" s="114">
        <v>34</v>
      </c>
      <c r="C129" s="114">
        <v>44</v>
      </c>
      <c r="D129" s="114">
        <v>35</v>
      </c>
      <c r="E129" s="34" t="s">
        <v>47</v>
      </c>
      <c r="F129" s="19">
        <v>541.16633687449541</v>
      </c>
      <c r="G129" s="35">
        <v>529.05094739419917</v>
      </c>
      <c r="H129" s="43">
        <v>577.73036639820521</v>
      </c>
      <c r="I129" s="43">
        <v>0</v>
      </c>
      <c r="J129" s="43">
        <v>0</v>
      </c>
      <c r="K129" s="35">
        <v>514.25121258776414</v>
      </c>
      <c r="L129" s="35">
        <v>0</v>
      </c>
      <c r="M129" s="36">
        <v>0</v>
      </c>
      <c r="N129" s="35">
        <v>738.64635023391213</v>
      </c>
      <c r="O129" s="35">
        <v>817.33449452351419</v>
      </c>
      <c r="P129" s="35">
        <v>0</v>
      </c>
      <c r="Q129" s="36">
        <v>0</v>
      </c>
      <c r="R129" s="35">
        <v>0</v>
      </c>
      <c r="S129" s="35">
        <v>652.56233043535781</v>
      </c>
      <c r="T129" s="35">
        <v>175.59845726017303</v>
      </c>
      <c r="U129" s="18">
        <v>29</v>
      </c>
    </row>
    <row r="130" spans="1:21" x14ac:dyDescent="0.2">
      <c r="A130" s="114">
        <v>4</v>
      </c>
      <c r="B130" s="114">
        <v>13</v>
      </c>
      <c r="C130" s="114">
        <v>47</v>
      </c>
      <c r="D130" s="114">
        <v>4</v>
      </c>
      <c r="E130" s="34" t="s">
        <v>27</v>
      </c>
      <c r="F130" s="19">
        <v>669.99527380553013</v>
      </c>
      <c r="G130" s="35">
        <v>663.6671204766302</v>
      </c>
      <c r="H130" s="50">
        <v>536.33217993079563</v>
      </c>
      <c r="I130" s="35">
        <v>1799.9999999999995</v>
      </c>
      <c r="J130" s="50">
        <v>0</v>
      </c>
      <c r="K130" s="35">
        <v>612.70668199852457</v>
      </c>
      <c r="L130" s="35">
        <v>636.53304447995743</v>
      </c>
      <c r="M130" s="36">
        <v>520</v>
      </c>
      <c r="N130" s="35">
        <v>581.96739032034657</v>
      </c>
      <c r="O130" s="35">
        <v>281.61165617783951</v>
      </c>
      <c r="P130" s="35">
        <v>530.12422360248445</v>
      </c>
      <c r="Q130" s="36">
        <v>0</v>
      </c>
      <c r="R130" s="35">
        <v>0</v>
      </c>
      <c r="S130" s="35">
        <v>393.12414110683875</v>
      </c>
      <c r="T130" s="35">
        <v>531.417505757512</v>
      </c>
      <c r="U130" s="18">
        <v>30</v>
      </c>
    </row>
    <row r="131" spans="1:21" x14ac:dyDescent="0.2">
      <c r="A131" s="114">
        <v>14</v>
      </c>
      <c r="B131" s="114">
        <v>14</v>
      </c>
      <c r="C131" s="114">
        <v>48</v>
      </c>
      <c r="D131" s="114">
        <v>14</v>
      </c>
      <c r="E131" s="34" t="s">
        <v>193</v>
      </c>
      <c r="F131" s="19">
        <v>219.58955675093176</v>
      </c>
      <c r="G131" s="35">
        <v>495.89039786248196</v>
      </c>
      <c r="H131" s="50">
        <v>0</v>
      </c>
      <c r="I131" s="35">
        <v>0</v>
      </c>
      <c r="J131" s="50">
        <v>0</v>
      </c>
      <c r="K131" s="35">
        <v>993.6564887246094</v>
      </c>
      <c r="L131" s="35">
        <v>219.17598008232261</v>
      </c>
      <c r="M131" s="36">
        <v>520</v>
      </c>
      <c r="N131" s="35">
        <v>571.88224786070498</v>
      </c>
      <c r="O131" s="35">
        <v>79.999999999999986</v>
      </c>
      <c r="P131" s="35">
        <v>555.72247003051382</v>
      </c>
      <c r="Q131" s="36">
        <v>0</v>
      </c>
      <c r="R131" s="35">
        <v>0</v>
      </c>
      <c r="S131" s="35">
        <v>552.84724151636954</v>
      </c>
      <c r="T131" s="35">
        <v>103.34738249029056</v>
      </c>
      <c r="U131" s="18">
        <v>31</v>
      </c>
    </row>
    <row r="132" spans="1:21" x14ac:dyDescent="0.2">
      <c r="A132" s="114">
        <v>36</v>
      </c>
      <c r="B132" s="114">
        <v>15</v>
      </c>
      <c r="C132" s="114">
        <v>49</v>
      </c>
      <c r="D132" s="114">
        <v>36</v>
      </c>
      <c r="E132" s="34" t="s">
        <v>36</v>
      </c>
      <c r="F132" s="19">
        <v>363.36621455900246</v>
      </c>
      <c r="G132" s="35">
        <v>922.32725485704213</v>
      </c>
      <c r="H132" s="50">
        <v>0</v>
      </c>
      <c r="I132" s="35">
        <v>0</v>
      </c>
      <c r="J132" s="50">
        <v>0</v>
      </c>
      <c r="K132" s="35">
        <v>485.36848450043504</v>
      </c>
      <c r="L132" s="35">
        <v>400.66100567913668</v>
      </c>
      <c r="M132" s="36">
        <v>0</v>
      </c>
      <c r="N132" s="35">
        <v>840.73313758397205</v>
      </c>
      <c r="O132" s="35">
        <v>360.00000000000006</v>
      </c>
      <c r="P132" s="35">
        <v>0</v>
      </c>
      <c r="Q132" s="36">
        <v>0</v>
      </c>
      <c r="R132" s="35">
        <v>0</v>
      </c>
      <c r="S132" s="35">
        <v>478.09848882288856</v>
      </c>
      <c r="T132" s="35">
        <v>634.76654393042611</v>
      </c>
      <c r="U132" s="18">
        <v>32</v>
      </c>
    </row>
    <row r="133" spans="1:21" x14ac:dyDescent="0.2">
      <c r="A133" s="114">
        <v>20</v>
      </c>
      <c r="B133" s="114">
        <v>40</v>
      </c>
      <c r="C133" s="114">
        <v>52</v>
      </c>
      <c r="D133" s="114">
        <v>20</v>
      </c>
      <c r="E133" s="34" t="s">
        <v>52</v>
      </c>
      <c r="F133" s="19">
        <v>300.72250141008232</v>
      </c>
      <c r="G133" s="35">
        <v>500.55973089284572</v>
      </c>
      <c r="H133" s="43">
        <v>117.18836443801644</v>
      </c>
      <c r="I133" s="43">
        <v>0</v>
      </c>
      <c r="J133" s="43">
        <v>0</v>
      </c>
      <c r="K133" s="35">
        <v>251.12238896942779</v>
      </c>
      <c r="L133" s="35">
        <v>437.04325838873302</v>
      </c>
      <c r="M133" s="36">
        <v>0</v>
      </c>
      <c r="N133" s="35">
        <v>79.999999999999986</v>
      </c>
      <c r="O133" s="35">
        <v>0</v>
      </c>
      <c r="P133" s="35">
        <v>455.59976274337936</v>
      </c>
      <c r="Q133" s="36">
        <v>924.73118279569894</v>
      </c>
      <c r="R133" s="35">
        <v>760.00000000000011</v>
      </c>
      <c r="S133" s="35">
        <v>243.5884256080333</v>
      </c>
      <c r="T133" s="35">
        <v>242.83810045018919</v>
      </c>
      <c r="U133" s="18">
        <v>33</v>
      </c>
    </row>
    <row r="134" spans="1:21" x14ac:dyDescent="0.2">
      <c r="A134" s="114">
        <v>29</v>
      </c>
      <c r="B134" s="114">
        <v>41</v>
      </c>
      <c r="C134" s="114">
        <v>53</v>
      </c>
      <c r="D134" s="114">
        <v>29</v>
      </c>
      <c r="E134" s="34" t="s">
        <v>41</v>
      </c>
      <c r="F134" s="19">
        <v>247.80653802858421</v>
      </c>
      <c r="G134" s="35">
        <v>520</v>
      </c>
      <c r="H134" s="43">
        <v>0</v>
      </c>
      <c r="I134" s="43">
        <v>0</v>
      </c>
      <c r="J134" s="43">
        <v>0</v>
      </c>
      <c r="K134" s="35">
        <v>381.6822830544707</v>
      </c>
      <c r="L134" s="35">
        <v>0</v>
      </c>
      <c r="M134" s="36">
        <v>0</v>
      </c>
      <c r="N134" s="35">
        <v>0</v>
      </c>
      <c r="O134" s="35">
        <v>411.68645600002941</v>
      </c>
      <c r="P134" s="35">
        <v>0</v>
      </c>
      <c r="Q134" s="36">
        <v>0</v>
      </c>
      <c r="R134" s="35">
        <v>0</v>
      </c>
      <c r="S134" s="35">
        <v>334.04225215209351</v>
      </c>
      <c r="T134" s="35">
        <v>468.59415601919278</v>
      </c>
      <c r="U134" s="18">
        <v>34</v>
      </c>
    </row>
    <row r="135" spans="1:21" x14ac:dyDescent="0.2">
      <c r="A135" s="114">
        <v>39</v>
      </c>
      <c r="B135" s="114">
        <v>42</v>
      </c>
      <c r="C135" s="114">
        <v>54</v>
      </c>
      <c r="D135" s="114">
        <v>39</v>
      </c>
      <c r="E135" s="34" t="s">
        <v>42</v>
      </c>
      <c r="F135" s="19">
        <v>455.36856953288509</v>
      </c>
      <c r="G135" s="35">
        <v>1129.859744677038</v>
      </c>
      <c r="H135" s="43">
        <v>390</v>
      </c>
      <c r="I135" s="43">
        <v>0</v>
      </c>
      <c r="J135" s="43">
        <v>0</v>
      </c>
      <c r="K135" s="35">
        <v>300.84907789099856</v>
      </c>
      <c r="L135" s="35">
        <v>0</v>
      </c>
      <c r="M135" s="36">
        <v>0</v>
      </c>
      <c r="N135" s="35">
        <v>439.99999999999994</v>
      </c>
      <c r="O135" s="35">
        <v>812.48564311703763</v>
      </c>
      <c r="P135" s="35">
        <v>637.23660920278735</v>
      </c>
      <c r="Q135" s="36">
        <v>0</v>
      </c>
      <c r="R135" s="35">
        <v>0</v>
      </c>
      <c r="S135" s="35">
        <v>391.23656976164659</v>
      </c>
      <c r="T135" s="35">
        <v>1200</v>
      </c>
      <c r="U135" s="18">
        <v>35</v>
      </c>
    </row>
    <row r="136" spans="1:21" x14ac:dyDescent="0.2">
      <c r="A136" s="114">
        <v>45</v>
      </c>
      <c r="B136" s="114">
        <v>43</v>
      </c>
      <c r="C136" s="114">
        <v>55</v>
      </c>
      <c r="D136" s="114">
        <v>45</v>
      </c>
      <c r="E136" s="34" t="s">
        <v>194</v>
      </c>
      <c r="F136" s="19">
        <v>366.09462568573053</v>
      </c>
      <c r="G136" s="35">
        <v>245.20328344910089</v>
      </c>
      <c r="H136" s="43">
        <v>0</v>
      </c>
      <c r="I136" s="43">
        <v>0</v>
      </c>
      <c r="J136" s="43">
        <v>0</v>
      </c>
      <c r="K136" s="35">
        <v>627.14242933309504</v>
      </c>
      <c r="L136" s="35">
        <v>458.25609890001834</v>
      </c>
      <c r="M136" s="36">
        <v>0</v>
      </c>
      <c r="N136" s="35">
        <v>80.000000000000028</v>
      </c>
      <c r="O136" s="35">
        <v>380.33449124840973</v>
      </c>
      <c r="P136" s="35">
        <v>546.04208876504936</v>
      </c>
      <c r="Q136" s="36">
        <v>0</v>
      </c>
      <c r="R136" s="35">
        <v>0</v>
      </c>
      <c r="S136" s="35">
        <v>308.9208020758503</v>
      </c>
      <c r="T136" s="35">
        <v>333.19164508797076</v>
      </c>
      <c r="U136" s="18">
        <v>36</v>
      </c>
    </row>
    <row r="137" spans="1:21" x14ac:dyDescent="0.2">
      <c r="A137" s="114">
        <v>3</v>
      </c>
      <c r="B137" s="114">
        <v>54</v>
      </c>
      <c r="C137" s="114">
        <v>58</v>
      </c>
      <c r="D137" s="114">
        <v>3</v>
      </c>
      <c r="E137" s="34" t="s">
        <v>195</v>
      </c>
      <c r="F137" s="19">
        <v>372.46156755976671</v>
      </c>
      <c r="G137" s="35">
        <v>482.27062745473654</v>
      </c>
      <c r="H137" s="43">
        <v>0</v>
      </c>
      <c r="I137" s="43">
        <v>1160</v>
      </c>
      <c r="J137" s="43">
        <v>0</v>
      </c>
      <c r="K137" s="35">
        <v>414.27266182022748</v>
      </c>
      <c r="L137" s="35">
        <v>0</v>
      </c>
      <c r="M137" s="36">
        <v>0</v>
      </c>
      <c r="N137" s="35">
        <v>113.22561800647202</v>
      </c>
      <c r="O137" s="35">
        <v>191.41139465746176</v>
      </c>
      <c r="P137" s="35">
        <v>0</v>
      </c>
      <c r="Q137" s="36">
        <v>0</v>
      </c>
      <c r="R137" s="35">
        <v>0</v>
      </c>
      <c r="S137" s="35">
        <v>373.97123374747969</v>
      </c>
      <c r="T137" s="35">
        <v>0</v>
      </c>
      <c r="U137" s="18">
        <v>37</v>
      </c>
    </row>
    <row r="138" spans="1:21" x14ac:dyDescent="0.2">
      <c r="A138" s="114">
        <v>21</v>
      </c>
      <c r="B138" s="114">
        <v>55</v>
      </c>
      <c r="C138" s="114">
        <v>59</v>
      </c>
      <c r="D138" s="114">
        <v>21</v>
      </c>
      <c r="E138" s="34" t="s">
        <v>196</v>
      </c>
      <c r="F138" s="19">
        <v>1219.6762640877521</v>
      </c>
      <c r="G138" s="35">
        <v>957.47732541189282</v>
      </c>
      <c r="H138" s="43">
        <v>0</v>
      </c>
      <c r="I138" s="43">
        <v>0</v>
      </c>
      <c r="J138" s="43">
        <v>0</v>
      </c>
      <c r="K138" s="35">
        <v>605.12406790633406</v>
      </c>
      <c r="L138" s="35">
        <v>0</v>
      </c>
      <c r="M138" s="36">
        <v>0</v>
      </c>
      <c r="N138" s="35">
        <v>1200</v>
      </c>
      <c r="O138" s="35">
        <v>0</v>
      </c>
      <c r="P138" s="35">
        <v>0</v>
      </c>
      <c r="Q138" s="36">
        <v>0</v>
      </c>
      <c r="R138" s="35">
        <v>0</v>
      </c>
      <c r="S138" s="35">
        <v>563.20867470674295</v>
      </c>
      <c r="T138" s="35">
        <v>626.00315052581084</v>
      </c>
      <c r="U138" s="18">
        <v>38</v>
      </c>
    </row>
    <row r="139" spans="1:21" x14ac:dyDescent="0.2">
      <c r="A139" s="114">
        <v>33</v>
      </c>
      <c r="B139" s="114">
        <v>56</v>
      </c>
      <c r="C139" s="114">
        <v>60</v>
      </c>
      <c r="D139" s="114">
        <v>33</v>
      </c>
      <c r="E139" s="34" t="s">
        <v>48</v>
      </c>
      <c r="F139" s="19">
        <v>325.72657851124319</v>
      </c>
      <c r="G139" s="35">
        <v>686.31620553359687</v>
      </c>
      <c r="H139" s="43">
        <v>0</v>
      </c>
      <c r="I139" s="43">
        <v>0</v>
      </c>
      <c r="J139" s="43">
        <v>0</v>
      </c>
      <c r="K139" s="35">
        <v>416.12595119724102</v>
      </c>
      <c r="L139" s="35">
        <v>0</v>
      </c>
      <c r="M139" s="36">
        <v>0</v>
      </c>
      <c r="N139" s="35">
        <v>421.1812309855672</v>
      </c>
      <c r="O139" s="35">
        <v>109.56614337676834</v>
      </c>
      <c r="P139" s="35">
        <v>0</v>
      </c>
      <c r="Q139" s="36">
        <v>0</v>
      </c>
      <c r="R139" s="35">
        <v>0</v>
      </c>
      <c r="S139" s="35">
        <v>220.25408585726532</v>
      </c>
      <c r="T139" s="35">
        <v>557.86512834062501</v>
      </c>
      <c r="U139" s="18">
        <v>39</v>
      </c>
    </row>
    <row r="140" spans="1:21" s="39" customFormat="1" x14ac:dyDescent="0.2">
      <c r="A140" s="114">
        <v>41</v>
      </c>
      <c r="B140" s="114">
        <v>57</v>
      </c>
      <c r="C140" s="114">
        <v>61</v>
      </c>
      <c r="D140" s="114">
        <v>41</v>
      </c>
      <c r="E140" s="34" t="s">
        <v>37</v>
      </c>
      <c r="F140" s="19">
        <v>526.61388297973599</v>
      </c>
      <c r="G140" s="35">
        <v>652.35860051707004</v>
      </c>
      <c r="H140" s="43">
        <v>0</v>
      </c>
      <c r="I140" s="43">
        <v>0</v>
      </c>
      <c r="J140" s="43">
        <v>0</v>
      </c>
      <c r="K140" s="35">
        <v>201.89550014338437</v>
      </c>
      <c r="L140" s="35">
        <v>0</v>
      </c>
      <c r="M140" s="36">
        <v>0</v>
      </c>
      <c r="N140" s="35">
        <v>840</v>
      </c>
      <c r="O140" s="35">
        <v>172.20235536396331</v>
      </c>
      <c r="P140" s="35">
        <v>0</v>
      </c>
      <c r="Q140" s="36">
        <v>0</v>
      </c>
      <c r="R140" s="35">
        <v>0</v>
      </c>
      <c r="S140" s="35">
        <v>179.14581583854275</v>
      </c>
      <c r="T140" s="35">
        <v>480.00000000000011</v>
      </c>
      <c r="U140" s="18">
        <v>40</v>
      </c>
    </row>
    <row r="141" spans="1:21" s="39" customFormat="1" x14ac:dyDescent="0.2">
      <c r="A141" s="114">
        <v>10</v>
      </c>
      <c r="B141" s="114">
        <v>36</v>
      </c>
      <c r="C141" s="114">
        <v>64</v>
      </c>
      <c r="D141" s="114">
        <v>10</v>
      </c>
      <c r="E141" s="34" t="s">
        <v>53</v>
      </c>
      <c r="F141" s="19">
        <v>546.59802041899957</v>
      </c>
      <c r="G141" s="35">
        <v>730.01185360771035</v>
      </c>
      <c r="H141" s="43">
        <v>1040</v>
      </c>
      <c r="I141" s="43">
        <v>0</v>
      </c>
      <c r="J141" s="43">
        <v>0</v>
      </c>
      <c r="K141" s="35">
        <v>790.80039281123402</v>
      </c>
      <c r="L141" s="35">
        <v>761.91351561809222</v>
      </c>
      <c r="M141" s="36">
        <v>0</v>
      </c>
      <c r="N141" s="35">
        <v>701.56340336877327</v>
      </c>
      <c r="O141" s="35">
        <v>0</v>
      </c>
      <c r="P141" s="35">
        <v>819.15514642073754</v>
      </c>
      <c r="Q141" s="36">
        <v>0</v>
      </c>
      <c r="R141" s="35">
        <v>0</v>
      </c>
      <c r="S141" s="35">
        <v>582.48605601837494</v>
      </c>
      <c r="T141" s="35">
        <v>672.93795443067916</v>
      </c>
      <c r="U141" s="18">
        <v>41</v>
      </c>
    </row>
    <row r="142" spans="1:21" s="39" customFormat="1" x14ac:dyDescent="0.2">
      <c r="A142" s="114">
        <v>12</v>
      </c>
      <c r="B142" s="114">
        <v>37</v>
      </c>
      <c r="C142" s="114">
        <v>65</v>
      </c>
      <c r="D142" s="114">
        <v>12</v>
      </c>
      <c r="E142" s="34" t="s">
        <v>56</v>
      </c>
      <c r="F142" s="19">
        <v>539.45715177057923</v>
      </c>
      <c r="G142" s="35">
        <v>920.9892261472155</v>
      </c>
      <c r="H142" s="43">
        <v>0</v>
      </c>
      <c r="I142" s="43">
        <v>0</v>
      </c>
      <c r="J142" s="43">
        <v>0</v>
      </c>
      <c r="K142" s="35">
        <v>599.30247128551639</v>
      </c>
      <c r="L142" s="35">
        <v>332.33681780218041</v>
      </c>
      <c r="M142" s="36">
        <v>520</v>
      </c>
      <c r="N142" s="35">
        <v>120</v>
      </c>
      <c r="O142" s="35">
        <v>192.46198263537752</v>
      </c>
      <c r="P142" s="35">
        <v>0</v>
      </c>
      <c r="Q142" s="36">
        <v>0</v>
      </c>
      <c r="R142" s="35">
        <v>0</v>
      </c>
      <c r="S142" s="35">
        <v>582.67960697126239</v>
      </c>
      <c r="T142" s="35">
        <v>348.90912021991397</v>
      </c>
      <c r="U142" s="18">
        <v>42</v>
      </c>
    </row>
    <row r="143" spans="1:21" s="39" customFormat="1" x14ac:dyDescent="0.2">
      <c r="A143" s="114">
        <v>42</v>
      </c>
      <c r="B143" s="114">
        <v>38</v>
      </c>
      <c r="C143" s="114">
        <v>66</v>
      </c>
      <c r="D143" s="114">
        <v>42</v>
      </c>
      <c r="E143" s="34" t="s">
        <v>31</v>
      </c>
      <c r="F143" s="19">
        <v>470.41438251513478</v>
      </c>
      <c r="G143" s="35">
        <v>0</v>
      </c>
      <c r="H143" s="43">
        <v>0</v>
      </c>
      <c r="I143" s="43">
        <v>0</v>
      </c>
      <c r="J143" s="43">
        <v>0</v>
      </c>
      <c r="K143" s="35">
        <v>611.40447073735515</v>
      </c>
      <c r="L143" s="35">
        <v>0</v>
      </c>
      <c r="M143" s="36">
        <v>0</v>
      </c>
      <c r="N143" s="35">
        <v>400</v>
      </c>
      <c r="O143" s="35">
        <v>383.04580722306594</v>
      </c>
      <c r="P143" s="35">
        <v>0</v>
      </c>
      <c r="Q143" s="36">
        <v>0</v>
      </c>
      <c r="R143" s="35">
        <v>0</v>
      </c>
      <c r="S143" s="35">
        <v>264.50625907554843</v>
      </c>
      <c r="T143" s="35">
        <v>488.83641166658236</v>
      </c>
      <c r="U143" s="18">
        <v>43</v>
      </c>
    </row>
    <row r="144" spans="1:21" s="39" customFormat="1" x14ac:dyDescent="0.2">
      <c r="A144" s="114">
        <v>6</v>
      </c>
      <c r="B144" s="114">
        <v>8</v>
      </c>
      <c r="C144" s="114">
        <v>69</v>
      </c>
      <c r="D144" s="114">
        <v>6</v>
      </c>
      <c r="E144" s="34" t="s">
        <v>24</v>
      </c>
      <c r="F144" s="19">
        <v>315.89785344003144</v>
      </c>
      <c r="G144" s="35">
        <v>952.20048337913215</v>
      </c>
      <c r="H144" s="43">
        <v>0</v>
      </c>
      <c r="I144" s="43">
        <v>0</v>
      </c>
      <c r="J144" s="43">
        <v>0</v>
      </c>
      <c r="K144" s="35">
        <v>381.22988466733426</v>
      </c>
      <c r="L144" s="35">
        <v>479.99999999999994</v>
      </c>
      <c r="M144" s="36">
        <v>0</v>
      </c>
      <c r="N144" s="35">
        <v>595.72882749001781</v>
      </c>
      <c r="O144" s="35">
        <v>391.47444279069367</v>
      </c>
      <c r="P144" s="35">
        <v>107.83229379454183</v>
      </c>
      <c r="Q144" s="36">
        <v>0</v>
      </c>
      <c r="R144" s="35">
        <v>0</v>
      </c>
      <c r="S144" s="35">
        <v>332.92160231410242</v>
      </c>
      <c r="T144" s="35">
        <v>411.4930292523436</v>
      </c>
      <c r="U144" s="18">
        <v>44</v>
      </c>
    </row>
    <row r="145" spans="1:21" s="39" customFormat="1" ht="12" thickBot="1" x14ac:dyDescent="0.25">
      <c r="A145" s="114">
        <v>38</v>
      </c>
      <c r="B145" s="114">
        <v>9</v>
      </c>
      <c r="C145" s="114">
        <v>70</v>
      </c>
      <c r="D145" s="114">
        <v>38</v>
      </c>
      <c r="E145" s="34" t="s">
        <v>49</v>
      </c>
      <c r="F145" s="19">
        <v>343.0576928300498</v>
      </c>
      <c r="G145" s="35">
        <v>0</v>
      </c>
      <c r="H145" s="43">
        <v>0</v>
      </c>
      <c r="I145" s="43">
        <v>0</v>
      </c>
      <c r="J145" s="43">
        <v>0</v>
      </c>
      <c r="K145" s="35">
        <v>246.67136064325899</v>
      </c>
      <c r="L145" s="35">
        <v>0</v>
      </c>
      <c r="M145" s="36">
        <v>0</v>
      </c>
      <c r="N145" s="35">
        <v>359.99999999999994</v>
      </c>
      <c r="O145" s="35">
        <v>137.89894164541221</v>
      </c>
      <c r="P145" s="35">
        <v>0</v>
      </c>
      <c r="Q145" s="36">
        <v>0</v>
      </c>
      <c r="R145" s="35">
        <v>0</v>
      </c>
      <c r="S145" s="35">
        <v>228.21399045134086</v>
      </c>
      <c r="T145" s="35">
        <v>825.56317795641996</v>
      </c>
      <c r="U145" s="18">
        <v>45</v>
      </c>
    </row>
    <row r="146" spans="1:21" s="39" customFormat="1" ht="12.6" thickBot="1" x14ac:dyDescent="0.3">
      <c r="A146" s="153">
        <v>59</v>
      </c>
      <c r="B146" s="153">
        <v>59</v>
      </c>
      <c r="C146" s="114">
        <v>72</v>
      </c>
      <c r="D146" s="153">
        <v>59</v>
      </c>
      <c r="E146" s="53" t="s">
        <v>93</v>
      </c>
      <c r="F146" s="54">
        <v>437.52225287472481</v>
      </c>
      <c r="G146" s="55">
        <v>797.84717072669514</v>
      </c>
      <c r="H146" s="56">
        <v>577.49116603515859</v>
      </c>
      <c r="I146" s="56">
        <v>461.94212161985945</v>
      </c>
      <c r="J146" s="56">
        <v>69.461402130973511</v>
      </c>
      <c r="K146" s="55">
        <v>517.6173516759211</v>
      </c>
      <c r="L146" s="55">
        <v>551.28748376091914</v>
      </c>
      <c r="M146" s="54">
        <v>517.4335536155337</v>
      </c>
      <c r="N146" s="55">
        <v>526.7688118282706</v>
      </c>
      <c r="O146" s="55">
        <v>334.29405438749797</v>
      </c>
      <c r="P146" s="55">
        <v>619.81613963020141</v>
      </c>
      <c r="Q146" s="54">
        <v>1516.5098074558725</v>
      </c>
      <c r="R146" s="55">
        <v>3278.8142262405895</v>
      </c>
      <c r="S146" s="55">
        <v>407.82917897769374</v>
      </c>
      <c r="T146" s="55">
        <v>432.07701390740061</v>
      </c>
      <c r="U146" s="18">
        <v>59</v>
      </c>
    </row>
    <row r="147" spans="1:21" x14ac:dyDescent="0.2">
      <c r="E147" s="58" t="s">
        <v>125</v>
      </c>
      <c r="L147" s="59"/>
      <c r="M147" s="60"/>
      <c r="P147" s="59"/>
      <c r="Q147" s="60"/>
    </row>
  </sheetData>
  <sortState xmlns:xlrd2="http://schemas.microsoft.com/office/spreadsheetml/2017/richdata2" ref="E101:U146">
    <sortCondition ref="U101:U14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02"/>
  <sheetViews>
    <sheetView topLeftCell="E1" workbookViewId="0">
      <selection activeCell="E50" sqref="A50:XFD50"/>
    </sheetView>
  </sheetViews>
  <sheetFormatPr baseColWidth="10" defaultColWidth="11.109375" defaultRowHeight="11.4" x14ac:dyDescent="0.2"/>
  <cols>
    <col min="1" max="1" width="5.44140625" style="18" hidden="1" customWidth="1"/>
    <col min="2" max="2" width="6" style="18" hidden="1" customWidth="1"/>
    <col min="3" max="3" width="5.5546875" style="18" hidden="1" customWidth="1"/>
    <col min="4" max="4" width="7.33203125" style="18" hidden="1" customWidth="1"/>
    <col min="5" max="5" width="16" style="18" customWidth="1"/>
    <col min="6" max="7" width="13" style="18" customWidth="1"/>
    <col min="8" max="8" width="11.5546875" style="18" customWidth="1"/>
    <col min="9" max="9" width="11.109375" style="18" customWidth="1"/>
    <col min="10" max="10" width="11.33203125" style="18" customWidth="1"/>
    <col min="11" max="11" width="12.6640625" style="18" customWidth="1"/>
    <col min="12" max="12" width="11.5546875" style="18" customWidth="1"/>
    <col min="13" max="13" width="21.5546875" style="18" customWidth="1"/>
    <col min="14" max="15" width="11.33203125" style="18" bestFit="1" customWidth="1"/>
    <col min="16" max="16" width="11.44140625" style="18" bestFit="1" customWidth="1"/>
    <col min="17" max="17" width="22.5546875" style="18" customWidth="1"/>
    <col min="18" max="21" width="11.33203125" style="18" bestFit="1" customWidth="1"/>
    <col min="22" max="22" width="11.109375" style="18" customWidth="1"/>
    <col min="23" max="16384" width="11.109375" style="18"/>
  </cols>
  <sheetData>
    <row r="1" spans="1:21" ht="12.6" thickBot="1" x14ac:dyDescent="0.3">
      <c r="E1" s="20" t="s">
        <v>137</v>
      </c>
      <c r="F1" s="68"/>
      <c r="G1" s="21"/>
      <c r="H1" s="21"/>
      <c r="I1" s="21"/>
      <c r="J1" s="21"/>
      <c r="K1" s="21"/>
      <c r="L1" s="21"/>
      <c r="M1" s="24"/>
      <c r="N1" s="21"/>
      <c r="O1" s="21"/>
      <c r="P1" s="21"/>
      <c r="Q1" s="24"/>
      <c r="R1" s="21"/>
      <c r="S1" s="21"/>
      <c r="T1" s="21"/>
      <c r="U1" s="21"/>
    </row>
    <row r="2" spans="1:21" ht="54.75" customHeight="1" thickBot="1" x14ac:dyDescent="0.25">
      <c r="A2" s="114" t="s">
        <v>111</v>
      </c>
      <c r="B2" s="114" t="s">
        <v>110</v>
      </c>
      <c r="C2" s="114" t="s">
        <v>109</v>
      </c>
      <c r="D2" s="114" t="s">
        <v>108</v>
      </c>
      <c r="E2" s="25" t="s">
        <v>107</v>
      </c>
      <c r="F2" s="26" t="s">
        <v>0</v>
      </c>
      <c r="G2" s="27" t="s">
        <v>1</v>
      </c>
      <c r="H2" s="26" t="s">
        <v>120</v>
      </c>
      <c r="I2" s="27" t="s">
        <v>121</v>
      </c>
      <c r="J2" s="28" t="s">
        <v>2</v>
      </c>
      <c r="K2" s="28" t="s">
        <v>3</v>
      </c>
      <c r="L2" s="28" t="s">
        <v>4</v>
      </c>
      <c r="M2" s="28" t="s">
        <v>5</v>
      </c>
      <c r="N2" s="28" t="s">
        <v>6</v>
      </c>
      <c r="O2" s="28" t="s">
        <v>7</v>
      </c>
      <c r="P2" s="28" t="s">
        <v>8</v>
      </c>
      <c r="Q2" s="28" t="s">
        <v>9</v>
      </c>
      <c r="R2" s="28" t="s">
        <v>10</v>
      </c>
      <c r="S2" s="28" t="s">
        <v>11</v>
      </c>
      <c r="T2" s="28" t="s">
        <v>12</v>
      </c>
      <c r="U2" s="30" t="s">
        <v>61</v>
      </c>
    </row>
    <row r="3" spans="1:21" x14ac:dyDescent="0.2">
      <c r="A3" s="114">
        <v>11</v>
      </c>
      <c r="B3" s="114">
        <v>11</v>
      </c>
      <c r="C3" s="114">
        <v>2</v>
      </c>
      <c r="D3" s="114">
        <v>11</v>
      </c>
      <c r="E3" s="34" t="s">
        <v>14</v>
      </c>
      <c r="F3" s="35">
        <v>1732.5204320450302</v>
      </c>
      <c r="G3" s="35">
        <v>26342.828449027227</v>
      </c>
      <c r="H3" s="35">
        <v>577.98670550026566</v>
      </c>
      <c r="I3" s="35">
        <v>0</v>
      </c>
      <c r="J3" s="35">
        <v>0</v>
      </c>
      <c r="K3" s="35">
        <v>6915.4133233518032</v>
      </c>
      <c r="L3" s="35">
        <v>5365.886172183943</v>
      </c>
      <c r="M3" s="36">
        <v>0</v>
      </c>
      <c r="N3" s="35">
        <v>8082.1909401461589</v>
      </c>
      <c r="O3" s="35">
        <v>2335.9258439094679</v>
      </c>
      <c r="P3" s="35">
        <v>7.1893126359253356</v>
      </c>
      <c r="Q3" s="36">
        <v>0</v>
      </c>
      <c r="R3" s="35">
        <v>17.797483381464023</v>
      </c>
      <c r="S3" s="35">
        <v>7184.8007475825889</v>
      </c>
      <c r="T3" s="35">
        <v>1827.764953946097</v>
      </c>
      <c r="U3" s="37">
        <v>9030.3631849101494</v>
      </c>
    </row>
    <row r="4" spans="1:21" x14ac:dyDescent="0.2">
      <c r="A4" s="114">
        <v>7</v>
      </c>
      <c r="B4" s="114">
        <v>45</v>
      </c>
      <c r="C4" s="114">
        <v>5</v>
      </c>
      <c r="D4" s="114">
        <v>7</v>
      </c>
      <c r="E4" s="34" t="s">
        <v>15</v>
      </c>
      <c r="F4" s="35">
        <v>14763.833213573917</v>
      </c>
      <c r="G4" s="35">
        <v>32008.755013622002</v>
      </c>
      <c r="H4" s="35">
        <v>789.64073302669192</v>
      </c>
      <c r="I4" s="35">
        <v>0</v>
      </c>
      <c r="J4" s="35">
        <v>0</v>
      </c>
      <c r="K4" s="35">
        <v>31435.759308324741</v>
      </c>
      <c r="L4" s="35">
        <v>10041.737409607354</v>
      </c>
      <c r="M4" s="36">
        <v>2254.6285949081403</v>
      </c>
      <c r="N4" s="35">
        <v>11954.535149857789</v>
      </c>
      <c r="O4" s="35">
        <v>13178.033220058056</v>
      </c>
      <c r="P4" s="35">
        <v>0</v>
      </c>
      <c r="Q4" s="36">
        <v>0</v>
      </c>
      <c r="R4" s="35">
        <v>0</v>
      </c>
      <c r="S4" s="35">
        <v>9093.9235485113204</v>
      </c>
      <c r="T4" s="35">
        <v>322.27638111465802</v>
      </c>
      <c r="U4" s="44">
        <v>9416.1999296259783</v>
      </c>
    </row>
    <row r="5" spans="1:21" x14ac:dyDescent="0.2">
      <c r="A5" s="114">
        <v>18</v>
      </c>
      <c r="B5" s="114">
        <v>46</v>
      </c>
      <c r="C5" s="114">
        <v>6</v>
      </c>
      <c r="D5" s="114">
        <v>18</v>
      </c>
      <c r="E5" s="34" t="s">
        <v>16</v>
      </c>
      <c r="F5" s="35">
        <v>2109.8566150230326</v>
      </c>
      <c r="G5" s="35">
        <v>13952.32307069833</v>
      </c>
      <c r="H5" s="35">
        <v>126.89643159212004</v>
      </c>
      <c r="I5" s="35">
        <v>33.397116478809636</v>
      </c>
      <c r="J5" s="35">
        <v>0</v>
      </c>
      <c r="K5" s="35">
        <v>8135.995677323589</v>
      </c>
      <c r="L5" s="35">
        <v>9190.7120789961718</v>
      </c>
      <c r="M5" s="36">
        <v>0</v>
      </c>
      <c r="N5" s="35">
        <v>7768.7234853128184</v>
      </c>
      <c r="O5" s="35">
        <v>2864.7010105270992</v>
      </c>
      <c r="P5" s="35">
        <v>0</v>
      </c>
      <c r="Q5" s="36">
        <v>0</v>
      </c>
      <c r="R5" s="35">
        <v>0</v>
      </c>
      <c r="S5" s="35">
        <v>6365.1014290958647</v>
      </c>
      <c r="T5" s="35">
        <v>1531.1761861101297</v>
      </c>
      <c r="U5" s="44">
        <v>7896.2776152059942</v>
      </c>
    </row>
    <row r="6" spans="1:21" x14ac:dyDescent="0.2">
      <c r="A6" s="114">
        <v>37</v>
      </c>
      <c r="B6" s="114">
        <v>47</v>
      </c>
      <c r="C6" s="114">
        <v>7</v>
      </c>
      <c r="D6" s="114">
        <v>37</v>
      </c>
      <c r="E6" s="34" t="s">
        <v>17</v>
      </c>
      <c r="F6" s="35">
        <v>3105.768811235977</v>
      </c>
      <c r="G6" s="35">
        <v>2785.9335670101941</v>
      </c>
      <c r="H6" s="35">
        <v>126.70686329692019</v>
      </c>
      <c r="I6" s="35">
        <v>19.509145328632883</v>
      </c>
      <c r="J6" s="35">
        <v>0</v>
      </c>
      <c r="K6" s="35">
        <v>3956.231285706443</v>
      </c>
      <c r="L6" s="35">
        <v>927.80263953182407</v>
      </c>
      <c r="M6" s="36">
        <v>0</v>
      </c>
      <c r="N6" s="35">
        <v>4578.237108197527</v>
      </c>
      <c r="O6" s="35">
        <v>544.33724796435172</v>
      </c>
      <c r="P6" s="35">
        <v>0</v>
      </c>
      <c r="Q6" s="36">
        <v>0</v>
      </c>
      <c r="R6" s="35">
        <v>694.53983626952026</v>
      </c>
      <c r="S6" s="35">
        <v>2070.6740438241509</v>
      </c>
      <c r="T6" s="35">
        <v>1354.1980652070547</v>
      </c>
      <c r="U6" s="44">
        <v>4119.4119453007261</v>
      </c>
    </row>
    <row r="7" spans="1:21" x14ac:dyDescent="0.2">
      <c r="A7" s="114">
        <v>1</v>
      </c>
      <c r="B7" s="114">
        <v>17</v>
      </c>
      <c r="C7" s="114">
        <v>10</v>
      </c>
      <c r="D7" s="114">
        <v>1</v>
      </c>
      <c r="E7" s="34" t="s">
        <v>18</v>
      </c>
      <c r="F7" s="35">
        <v>2282.8089931211734</v>
      </c>
      <c r="G7" s="35">
        <v>3207.1747852198705</v>
      </c>
      <c r="H7" s="35">
        <v>991.37363592480017</v>
      </c>
      <c r="I7" s="35">
        <v>0</v>
      </c>
      <c r="J7" s="35">
        <v>0</v>
      </c>
      <c r="K7" s="35">
        <v>8307.5067717292804</v>
      </c>
      <c r="L7" s="35">
        <v>20.648997209231997</v>
      </c>
      <c r="M7" s="36">
        <v>396.53192044809202</v>
      </c>
      <c r="N7" s="35">
        <v>2818.8685505684766</v>
      </c>
      <c r="O7" s="35">
        <v>180.91057631496807</v>
      </c>
      <c r="P7" s="35">
        <v>0</v>
      </c>
      <c r="Q7" s="36">
        <v>0</v>
      </c>
      <c r="R7" s="35">
        <v>0</v>
      </c>
      <c r="S7" s="35">
        <v>2866.8242023308749</v>
      </c>
      <c r="T7" s="35">
        <v>315.24091905580855</v>
      </c>
      <c r="U7" s="44">
        <v>3182.0651213866836</v>
      </c>
    </row>
    <row r="8" spans="1:21" x14ac:dyDescent="0.2">
      <c r="A8" s="114">
        <v>17</v>
      </c>
      <c r="B8" s="114">
        <v>18</v>
      </c>
      <c r="C8" s="114">
        <v>11</v>
      </c>
      <c r="D8" s="114">
        <v>17</v>
      </c>
      <c r="E8" s="34" t="s">
        <v>19</v>
      </c>
      <c r="F8" s="35">
        <v>10587.529907669257</v>
      </c>
      <c r="G8" s="35">
        <v>4571.9688793972236</v>
      </c>
      <c r="H8" s="35">
        <v>317.43606736775206</v>
      </c>
      <c r="I8" s="35">
        <v>0</v>
      </c>
      <c r="J8" s="35">
        <v>0</v>
      </c>
      <c r="K8" s="35">
        <v>9978.970446381034</v>
      </c>
      <c r="L8" s="35">
        <v>72.654399213155983</v>
      </c>
      <c r="M8" s="36">
        <v>0</v>
      </c>
      <c r="N8" s="35">
        <v>12895.451925307576</v>
      </c>
      <c r="O8" s="35">
        <v>952.57082096990405</v>
      </c>
      <c r="P8" s="35">
        <v>0</v>
      </c>
      <c r="Q8" s="36">
        <v>0</v>
      </c>
      <c r="R8" s="35">
        <v>0</v>
      </c>
      <c r="S8" s="35">
        <v>3052.7982882563219</v>
      </c>
      <c r="T8" s="35">
        <v>402.76517398182409</v>
      </c>
      <c r="U8" s="44">
        <v>3455.5634622381458</v>
      </c>
    </row>
    <row r="9" spans="1:21" x14ac:dyDescent="0.2">
      <c r="A9" s="114">
        <v>23</v>
      </c>
      <c r="B9" s="114">
        <v>19</v>
      </c>
      <c r="C9" s="114">
        <v>12</v>
      </c>
      <c r="D9" s="114">
        <v>23</v>
      </c>
      <c r="E9" s="34" t="s">
        <v>20</v>
      </c>
      <c r="F9" s="35">
        <v>26272.748099330805</v>
      </c>
      <c r="G9" s="35">
        <v>6433.45329536999</v>
      </c>
      <c r="H9" s="35">
        <v>119.75451111830942</v>
      </c>
      <c r="I9" s="35">
        <v>57.345054997177023</v>
      </c>
      <c r="J9" s="35">
        <v>0</v>
      </c>
      <c r="K9" s="35">
        <v>38702.606678830241</v>
      </c>
      <c r="L9" s="35">
        <v>896.30479936801703</v>
      </c>
      <c r="M9" s="36">
        <v>0</v>
      </c>
      <c r="N9" s="35">
        <v>13372.255422983777</v>
      </c>
      <c r="O9" s="35">
        <v>9370.8246467183217</v>
      </c>
      <c r="P9" s="35">
        <v>0</v>
      </c>
      <c r="Q9" s="36">
        <v>0</v>
      </c>
      <c r="R9" s="35">
        <v>0</v>
      </c>
      <c r="S9" s="35">
        <v>16107.280825292299</v>
      </c>
      <c r="T9" s="35">
        <v>3616.4589973693005</v>
      </c>
      <c r="U9" s="44">
        <v>19723.739822661599</v>
      </c>
    </row>
    <row r="10" spans="1:21" x14ac:dyDescent="0.2">
      <c r="A10" s="114">
        <v>5</v>
      </c>
      <c r="B10" s="114">
        <v>21</v>
      </c>
      <c r="C10" s="114">
        <v>15</v>
      </c>
      <c r="D10" s="114">
        <v>5</v>
      </c>
      <c r="E10" s="34" t="s">
        <v>21</v>
      </c>
      <c r="F10" s="35">
        <v>7860.7494237987366</v>
      </c>
      <c r="G10" s="35">
        <v>7445.909068731441</v>
      </c>
      <c r="H10" s="35">
        <v>494.3995039360446</v>
      </c>
      <c r="I10" s="35">
        <v>26.040654550497091</v>
      </c>
      <c r="J10" s="35">
        <v>0</v>
      </c>
      <c r="K10" s="35">
        <v>14218.54295951213</v>
      </c>
      <c r="L10" s="35">
        <v>8539.4146456963608</v>
      </c>
      <c r="M10" s="36">
        <v>0</v>
      </c>
      <c r="N10" s="35">
        <v>16759.639102779132</v>
      </c>
      <c r="O10" s="35">
        <v>2671.6671864797204</v>
      </c>
      <c r="P10" s="35">
        <v>13.675409242338359</v>
      </c>
      <c r="Q10" s="36">
        <v>0</v>
      </c>
      <c r="R10" s="35">
        <v>19.196098407087284</v>
      </c>
      <c r="S10" s="35">
        <v>11213.133239433031</v>
      </c>
      <c r="T10" s="35">
        <v>2856.5602562604572</v>
      </c>
      <c r="U10" s="44">
        <v>14088.889594100576</v>
      </c>
    </row>
    <row r="11" spans="1:21" x14ac:dyDescent="0.2">
      <c r="A11" s="114">
        <v>22</v>
      </c>
      <c r="B11" s="114">
        <v>22</v>
      </c>
      <c r="C11" s="114">
        <v>16</v>
      </c>
      <c r="D11" s="114">
        <v>22</v>
      </c>
      <c r="E11" s="34" t="s">
        <v>22</v>
      </c>
      <c r="F11" s="35">
        <v>12182.350732780582</v>
      </c>
      <c r="G11" s="35">
        <v>12070.499578212213</v>
      </c>
      <c r="H11" s="35">
        <v>2538.9867622228576</v>
      </c>
      <c r="I11" s="35">
        <v>305.82082170681582</v>
      </c>
      <c r="J11" s="35">
        <v>0</v>
      </c>
      <c r="K11" s="35">
        <v>20998.982008512892</v>
      </c>
      <c r="L11" s="35">
        <v>1092.0646878129724</v>
      </c>
      <c r="M11" s="36">
        <v>3083.9885083257677</v>
      </c>
      <c r="N11" s="35">
        <v>13010.218291639478</v>
      </c>
      <c r="O11" s="35">
        <v>2111.028188669477</v>
      </c>
      <c r="P11" s="35">
        <v>0.85988949241600032</v>
      </c>
      <c r="Q11" s="36">
        <v>0</v>
      </c>
      <c r="R11" s="35">
        <v>0</v>
      </c>
      <c r="S11" s="35">
        <v>3034.9263036550201</v>
      </c>
      <c r="T11" s="35">
        <v>1793.8787040351144</v>
      </c>
      <c r="U11" s="44">
        <v>4828.8050076901345</v>
      </c>
    </row>
    <row r="12" spans="1:21" x14ac:dyDescent="0.2">
      <c r="A12" s="114">
        <v>25</v>
      </c>
      <c r="B12" s="114">
        <v>23</v>
      </c>
      <c r="C12" s="114">
        <v>17</v>
      </c>
      <c r="D12" s="114">
        <v>25</v>
      </c>
      <c r="E12" s="34" t="s">
        <v>23</v>
      </c>
      <c r="F12" s="35">
        <v>13413.763441045485</v>
      </c>
      <c r="G12" s="35">
        <v>81157.255551346592</v>
      </c>
      <c r="H12" s="35">
        <v>3851.5243415438026</v>
      </c>
      <c r="I12" s="35">
        <v>439.70426275771155</v>
      </c>
      <c r="J12" s="35">
        <v>0</v>
      </c>
      <c r="K12" s="35">
        <v>21866.092257716762</v>
      </c>
      <c r="L12" s="35">
        <v>11769.328064372166</v>
      </c>
      <c r="M12" s="36">
        <v>4789.6053198381705</v>
      </c>
      <c r="N12" s="35">
        <v>26528.660879087824</v>
      </c>
      <c r="O12" s="35">
        <v>22088.301860300911</v>
      </c>
      <c r="P12" s="35">
        <v>3454.7347564548159</v>
      </c>
      <c r="Q12" s="36">
        <v>8497.1552121828499</v>
      </c>
      <c r="R12" s="35">
        <v>18822.97858684311</v>
      </c>
      <c r="S12" s="35">
        <v>2740.5710212513645</v>
      </c>
      <c r="T12" s="35">
        <v>406.40641145229193</v>
      </c>
      <c r="U12" s="44">
        <v>30467.111231729617</v>
      </c>
    </row>
    <row r="13" spans="1:21" x14ac:dyDescent="0.2">
      <c r="A13" s="114">
        <v>44</v>
      </c>
      <c r="B13" s="114">
        <v>24</v>
      </c>
      <c r="C13" s="114">
        <v>18</v>
      </c>
      <c r="D13" s="114">
        <v>44</v>
      </c>
      <c r="E13" s="34" t="s">
        <v>24</v>
      </c>
      <c r="F13" s="35">
        <v>5779.1924449895987</v>
      </c>
      <c r="G13" s="35">
        <v>37837.317660529137</v>
      </c>
      <c r="H13" s="35">
        <v>527.38700827932018</v>
      </c>
      <c r="I13" s="35">
        <v>0</v>
      </c>
      <c r="J13" s="35">
        <v>0</v>
      </c>
      <c r="K13" s="35">
        <v>26629.09202338555</v>
      </c>
      <c r="L13" s="35">
        <v>13162.807104982538</v>
      </c>
      <c r="M13" s="36">
        <v>15135.798452227375</v>
      </c>
      <c r="N13" s="35">
        <v>6997.9199979780615</v>
      </c>
      <c r="O13" s="35">
        <v>11971.909173596052</v>
      </c>
      <c r="P13" s="35">
        <v>234.95564663776801</v>
      </c>
      <c r="Q13" s="36">
        <v>0</v>
      </c>
      <c r="R13" s="35">
        <v>0</v>
      </c>
      <c r="S13" s="35">
        <v>3289.3705073505207</v>
      </c>
      <c r="T13" s="35">
        <v>582.3867972171729</v>
      </c>
      <c r="U13" s="44">
        <v>3871.7573045676936</v>
      </c>
    </row>
    <row r="14" spans="1:21" x14ac:dyDescent="0.2">
      <c r="A14" s="114">
        <v>2</v>
      </c>
      <c r="B14" s="114">
        <v>26</v>
      </c>
      <c r="C14" s="114">
        <v>21</v>
      </c>
      <c r="D14" s="114">
        <v>2</v>
      </c>
      <c r="E14" s="34" t="s">
        <v>25</v>
      </c>
      <c r="F14" s="35">
        <v>2725.5976208801026</v>
      </c>
      <c r="G14" s="35">
        <v>27746.575947428184</v>
      </c>
      <c r="H14" s="35">
        <v>36.596090474126036</v>
      </c>
      <c r="I14" s="35">
        <v>85.040176374289715</v>
      </c>
      <c r="J14" s="35">
        <v>0</v>
      </c>
      <c r="K14" s="35">
        <v>8489.5446861607234</v>
      </c>
      <c r="L14" s="35">
        <v>12653.422969694613</v>
      </c>
      <c r="M14" s="36">
        <v>1518.3146854410768</v>
      </c>
      <c r="N14" s="35">
        <v>15988.398846206803</v>
      </c>
      <c r="O14" s="35">
        <v>7451.6117597033463</v>
      </c>
      <c r="P14" s="35">
        <v>57.295928341610072</v>
      </c>
      <c r="Q14" s="36">
        <v>0</v>
      </c>
      <c r="R14" s="35">
        <v>0</v>
      </c>
      <c r="S14" s="35">
        <v>6502.8403783685299</v>
      </c>
      <c r="T14" s="35">
        <v>1864.05389597064</v>
      </c>
      <c r="U14" s="44">
        <v>8366.8942743391708</v>
      </c>
    </row>
    <row r="15" spans="1:21" x14ac:dyDescent="0.2">
      <c r="A15" s="114">
        <v>16</v>
      </c>
      <c r="B15" s="114">
        <v>27</v>
      </c>
      <c r="C15" s="114">
        <v>22</v>
      </c>
      <c r="D15" s="114">
        <v>16</v>
      </c>
      <c r="E15" s="34" t="s">
        <v>26</v>
      </c>
      <c r="F15" s="35">
        <v>4501.7778061644449</v>
      </c>
      <c r="G15" s="35">
        <v>48594.855941262453</v>
      </c>
      <c r="H15" s="35">
        <v>9192.6435778030918</v>
      </c>
      <c r="I15" s="35">
        <v>561.87976918122911</v>
      </c>
      <c r="J15" s="35">
        <v>0</v>
      </c>
      <c r="K15" s="35">
        <v>3138.6356766635204</v>
      </c>
      <c r="L15" s="35">
        <v>15639.337114202614</v>
      </c>
      <c r="M15" s="36">
        <v>9275.1154383949652</v>
      </c>
      <c r="N15" s="35">
        <v>7709.6035413060017</v>
      </c>
      <c r="O15" s="35">
        <v>13891.846515912534</v>
      </c>
      <c r="P15" s="35">
        <v>14425.161707753572</v>
      </c>
      <c r="Q15" s="36">
        <v>0</v>
      </c>
      <c r="R15" s="35">
        <v>4175.7634725923863</v>
      </c>
      <c r="S15" s="35">
        <v>4493.6550001672758</v>
      </c>
      <c r="T15" s="35">
        <v>103.98103742186798</v>
      </c>
      <c r="U15" s="44">
        <v>8773.3995101815308</v>
      </c>
    </row>
    <row r="16" spans="1:21" x14ac:dyDescent="0.2">
      <c r="A16" s="114">
        <v>30</v>
      </c>
      <c r="B16" s="114">
        <v>28</v>
      </c>
      <c r="C16" s="114">
        <v>23</v>
      </c>
      <c r="D16" s="114">
        <v>30</v>
      </c>
      <c r="E16" s="34" t="s">
        <v>27</v>
      </c>
      <c r="F16" s="35">
        <v>12101.575520920933</v>
      </c>
      <c r="G16" s="35">
        <v>32466.413698427536</v>
      </c>
      <c r="H16" s="35">
        <v>7946.5094829127611</v>
      </c>
      <c r="I16" s="35">
        <v>401.94774806850398</v>
      </c>
      <c r="J16" s="35">
        <v>0</v>
      </c>
      <c r="K16" s="35">
        <v>10267.62009769575</v>
      </c>
      <c r="L16" s="35">
        <v>14483.334207051552</v>
      </c>
      <c r="M16" s="36">
        <v>11768.504590071405</v>
      </c>
      <c r="N16" s="35">
        <v>17931.983364170716</v>
      </c>
      <c r="O16" s="35">
        <v>5370.1791142620623</v>
      </c>
      <c r="P16" s="35">
        <v>964.58212422617817</v>
      </c>
      <c r="Q16" s="36">
        <v>0</v>
      </c>
      <c r="R16" s="35">
        <v>0</v>
      </c>
      <c r="S16" s="35">
        <v>5430.8382931958422</v>
      </c>
      <c r="T16" s="35">
        <v>546.02994765773576</v>
      </c>
      <c r="U16" s="44">
        <v>5976.8682408535778</v>
      </c>
    </row>
    <row r="17" spans="1:21" x14ac:dyDescent="0.2">
      <c r="A17" s="114">
        <v>19</v>
      </c>
      <c r="B17" s="114">
        <v>49</v>
      </c>
      <c r="C17" s="114">
        <v>26</v>
      </c>
      <c r="D17" s="114">
        <v>19</v>
      </c>
      <c r="E17" s="34" t="s">
        <v>28</v>
      </c>
      <c r="F17" s="35">
        <v>14654.952117668909</v>
      </c>
      <c r="G17" s="35">
        <v>186.59351306243559</v>
      </c>
      <c r="H17" s="35">
        <v>0</v>
      </c>
      <c r="I17" s="35">
        <v>0</v>
      </c>
      <c r="J17" s="35">
        <v>0</v>
      </c>
      <c r="K17" s="35">
        <v>1324.3260152231167</v>
      </c>
      <c r="L17" s="35">
        <v>0</v>
      </c>
      <c r="M17" s="36">
        <v>0</v>
      </c>
      <c r="N17" s="35">
        <v>0</v>
      </c>
      <c r="O17" s="35">
        <v>190.608315331217</v>
      </c>
      <c r="P17" s="35">
        <v>0</v>
      </c>
      <c r="Q17" s="36">
        <v>0</v>
      </c>
      <c r="R17" s="35">
        <v>0</v>
      </c>
      <c r="S17" s="35">
        <v>417.51755565647989</v>
      </c>
      <c r="T17" s="35">
        <v>0</v>
      </c>
      <c r="U17" s="44">
        <v>417.51755565647989</v>
      </c>
    </row>
    <row r="18" spans="1:21" x14ac:dyDescent="0.2">
      <c r="A18" s="114">
        <v>24</v>
      </c>
      <c r="B18" s="114">
        <v>50</v>
      </c>
      <c r="C18" s="114">
        <v>27</v>
      </c>
      <c r="D18" s="114">
        <v>24</v>
      </c>
      <c r="E18" s="34" t="s">
        <v>29</v>
      </c>
      <c r="F18" s="35">
        <v>10961.343438989004</v>
      </c>
      <c r="G18" s="35">
        <v>147.11826463064395</v>
      </c>
      <c r="H18" s="35">
        <v>0</v>
      </c>
      <c r="I18" s="35">
        <v>0</v>
      </c>
      <c r="J18" s="35">
        <v>0</v>
      </c>
      <c r="K18" s="35">
        <v>6454.0269789303711</v>
      </c>
      <c r="L18" s="35">
        <v>0</v>
      </c>
      <c r="M18" s="36">
        <v>0</v>
      </c>
      <c r="N18" s="35">
        <v>141.02714464672249</v>
      </c>
      <c r="O18" s="35">
        <v>92.134677870729874</v>
      </c>
      <c r="P18" s="35">
        <v>0</v>
      </c>
      <c r="Q18" s="36">
        <v>0</v>
      </c>
      <c r="R18" s="35">
        <v>0</v>
      </c>
      <c r="S18" s="35">
        <v>65.40630504105917</v>
      </c>
      <c r="T18" s="35">
        <v>2.7167801408199996</v>
      </c>
      <c r="U18" s="44">
        <v>68.123085181879176</v>
      </c>
    </row>
    <row r="19" spans="1:21" x14ac:dyDescent="0.2">
      <c r="A19" s="114">
        <v>26</v>
      </c>
      <c r="B19" s="114">
        <v>51</v>
      </c>
      <c r="C19" s="114">
        <v>28</v>
      </c>
      <c r="D19" s="114">
        <v>26</v>
      </c>
      <c r="E19" s="34" t="s">
        <v>30</v>
      </c>
      <c r="F19" s="35">
        <v>29555.543219188829</v>
      </c>
      <c r="G19" s="35">
        <v>470.30120231408972</v>
      </c>
      <c r="H19" s="35">
        <v>0</v>
      </c>
      <c r="I19" s="35">
        <v>0</v>
      </c>
      <c r="J19" s="35">
        <v>0</v>
      </c>
      <c r="K19" s="35">
        <v>544.0348148955286</v>
      </c>
      <c r="L19" s="35">
        <v>0</v>
      </c>
      <c r="M19" s="36">
        <v>0</v>
      </c>
      <c r="N19" s="35">
        <v>1191.3133244197213</v>
      </c>
      <c r="O19" s="35">
        <v>634.02103130689352</v>
      </c>
      <c r="P19" s="35">
        <v>0</v>
      </c>
      <c r="Q19" s="36">
        <v>0</v>
      </c>
      <c r="R19" s="35">
        <v>0</v>
      </c>
      <c r="S19" s="35">
        <v>2585.0064482861872</v>
      </c>
      <c r="T19" s="35">
        <v>1150.036598187248</v>
      </c>
      <c r="U19" s="44">
        <v>3735.0430464734354</v>
      </c>
    </row>
    <row r="20" spans="1:21" x14ac:dyDescent="0.2">
      <c r="A20" s="114">
        <v>43</v>
      </c>
      <c r="B20" s="114">
        <v>52</v>
      </c>
      <c r="C20" s="114">
        <v>29</v>
      </c>
      <c r="D20" s="114">
        <v>43</v>
      </c>
      <c r="E20" s="34" t="s">
        <v>31</v>
      </c>
      <c r="F20" s="35">
        <v>11098.921969124054</v>
      </c>
      <c r="G20" s="35">
        <v>3178.107410434844</v>
      </c>
      <c r="H20" s="35">
        <v>0</v>
      </c>
      <c r="I20" s="35">
        <v>0</v>
      </c>
      <c r="J20" s="35">
        <v>0</v>
      </c>
      <c r="K20" s="35">
        <v>26863.294483402446</v>
      </c>
      <c r="L20" s="35">
        <v>0</v>
      </c>
      <c r="M20" s="36">
        <v>0</v>
      </c>
      <c r="N20" s="35">
        <v>5582.3445746994421</v>
      </c>
      <c r="O20" s="35">
        <v>1482.3675705920564</v>
      </c>
      <c r="P20" s="35">
        <v>0</v>
      </c>
      <c r="Q20" s="36">
        <v>0</v>
      </c>
      <c r="R20" s="35">
        <v>0</v>
      </c>
      <c r="S20" s="35">
        <v>451.76150292765595</v>
      </c>
      <c r="T20" s="35">
        <v>298.57890902754377</v>
      </c>
      <c r="U20" s="44">
        <v>750.34041195519967</v>
      </c>
    </row>
    <row r="21" spans="1:21" x14ac:dyDescent="0.2">
      <c r="A21" s="114">
        <v>13</v>
      </c>
      <c r="B21" s="114">
        <v>1</v>
      </c>
      <c r="C21" s="114">
        <v>32</v>
      </c>
      <c r="D21" s="114">
        <v>13</v>
      </c>
      <c r="E21" s="34" t="s">
        <v>32</v>
      </c>
      <c r="F21" s="35">
        <v>93336.08748541672</v>
      </c>
      <c r="G21" s="35">
        <v>10569.190220758675</v>
      </c>
      <c r="H21" s="35">
        <v>1504.4681596355522</v>
      </c>
      <c r="I21" s="35">
        <v>213.61176981803251</v>
      </c>
      <c r="J21" s="35">
        <v>10170.014064494775</v>
      </c>
      <c r="K21" s="35">
        <v>25641.16315619025</v>
      </c>
      <c r="L21" s="35">
        <v>5467.6130715787613</v>
      </c>
      <c r="M21" s="36">
        <v>3141.1383192852845</v>
      </c>
      <c r="N21" s="35">
        <v>4627.0939036603859</v>
      </c>
      <c r="O21" s="35">
        <v>22857.565436481611</v>
      </c>
      <c r="P21" s="35">
        <v>8.82753204608</v>
      </c>
      <c r="Q21" s="36">
        <v>0</v>
      </c>
      <c r="R21" s="35">
        <v>0</v>
      </c>
      <c r="S21" s="35">
        <v>3828.004382868342</v>
      </c>
      <c r="T21" s="35">
        <v>2857.610361354155</v>
      </c>
      <c r="U21" s="44">
        <v>6685.6147442224974</v>
      </c>
    </row>
    <row r="22" spans="1:21" x14ac:dyDescent="0.2">
      <c r="A22" s="114">
        <v>15</v>
      </c>
      <c r="B22" s="114">
        <v>2</v>
      </c>
      <c r="C22" s="114">
        <v>33</v>
      </c>
      <c r="D22" s="114">
        <v>15</v>
      </c>
      <c r="E22" s="34" t="s">
        <v>33</v>
      </c>
      <c r="F22" s="35">
        <v>55643.491794803042</v>
      </c>
      <c r="G22" s="35">
        <v>77133.421799527874</v>
      </c>
      <c r="H22" s="35">
        <v>7979.0014607248086</v>
      </c>
      <c r="I22" s="35">
        <v>566.42550543916661</v>
      </c>
      <c r="J22" s="35">
        <v>4.0074917618400008</v>
      </c>
      <c r="K22" s="35">
        <v>69769.748143458084</v>
      </c>
      <c r="L22" s="35">
        <v>13435.572058859032</v>
      </c>
      <c r="M22" s="36">
        <v>95981.855467441754</v>
      </c>
      <c r="N22" s="35">
        <v>16896.737273964918</v>
      </c>
      <c r="O22" s="35">
        <v>14429.533971302899</v>
      </c>
      <c r="P22" s="35">
        <v>1462.2503513287027</v>
      </c>
      <c r="Q22" s="36">
        <v>0</v>
      </c>
      <c r="R22" s="35">
        <v>20.884829443199997</v>
      </c>
      <c r="S22" s="35">
        <v>8099.8999734734971</v>
      </c>
      <c r="T22" s="35">
        <v>2292.3582430173074</v>
      </c>
      <c r="U22" s="44">
        <v>10413.143045934004</v>
      </c>
    </row>
    <row r="23" spans="1:21" x14ac:dyDescent="0.2">
      <c r="A23" s="114">
        <v>27</v>
      </c>
      <c r="B23" s="114">
        <v>3</v>
      </c>
      <c r="C23" s="114">
        <v>34</v>
      </c>
      <c r="D23" s="114">
        <v>27</v>
      </c>
      <c r="E23" s="34" t="s">
        <v>34</v>
      </c>
      <c r="F23" s="35">
        <v>1915.9067765196298</v>
      </c>
      <c r="G23" s="35">
        <v>16340.139757932458</v>
      </c>
      <c r="H23" s="35">
        <v>4041.2650786639147</v>
      </c>
      <c r="I23" s="35">
        <v>1100.7600210341197</v>
      </c>
      <c r="J23" s="35">
        <v>0</v>
      </c>
      <c r="K23" s="35">
        <v>3016.2515430614694</v>
      </c>
      <c r="L23" s="35">
        <v>0</v>
      </c>
      <c r="M23" s="36">
        <v>0</v>
      </c>
      <c r="N23" s="35">
        <v>10780.117842025447</v>
      </c>
      <c r="O23" s="35">
        <v>4821.6078645369953</v>
      </c>
      <c r="P23" s="35">
        <v>0</v>
      </c>
      <c r="Q23" s="36">
        <v>0</v>
      </c>
      <c r="R23" s="35">
        <v>236.81111075891997</v>
      </c>
      <c r="S23" s="35">
        <v>2685.1924705946453</v>
      </c>
      <c r="T23" s="35">
        <v>1089.6874898530577</v>
      </c>
      <c r="U23" s="44">
        <v>4011.6910712066228</v>
      </c>
    </row>
    <row r="24" spans="1:21" x14ac:dyDescent="0.2">
      <c r="A24" s="114">
        <v>31</v>
      </c>
      <c r="B24" s="114">
        <v>4</v>
      </c>
      <c r="C24" s="114">
        <v>35</v>
      </c>
      <c r="D24" s="114">
        <v>31</v>
      </c>
      <c r="E24" s="34" t="s">
        <v>35</v>
      </c>
      <c r="F24" s="35">
        <v>20278.076775693531</v>
      </c>
      <c r="G24" s="35">
        <v>69657.308906479564</v>
      </c>
      <c r="H24" s="35">
        <v>2554.9103108885929</v>
      </c>
      <c r="I24" s="35">
        <v>110.54733849081998</v>
      </c>
      <c r="J24" s="35">
        <v>0</v>
      </c>
      <c r="K24" s="35">
        <v>24670.140586533875</v>
      </c>
      <c r="L24" s="35">
        <v>8288.364709976704</v>
      </c>
      <c r="M24" s="36">
        <v>46020.067382523499</v>
      </c>
      <c r="N24" s="35">
        <v>15848.706754569173</v>
      </c>
      <c r="O24" s="35">
        <v>9896.1378836456188</v>
      </c>
      <c r="P24" s="35">
        <v>2.7127824852000004</v>
      </c>
      <c r="Q24" s="36">
        <v>0</v>
      </c>
      <c r="R24" s="35">
        <v>0</v>
      </c>
      <c r="S24" s="35">
        <v>4346.1624805245865</v>
      </c>
      <c r="T24" s="35">
        <v>102.354195008508</v>
      </c>
      <c r="U24" s="44">
        <v>4448.5166755330947</v>
      </c>
    </row>
    <row r="25" spans="1:21" x14ac:dyDescent="0.2">
      <c r="A25" s="114">
        <v>32</v>
      </c>
      <c r="B25" s="114">
        <v>5</v>
      </c>
      <c r="C25" s="114">
        <v>36</v>
      </c>
      <c r="D25" s="114">
        <v>32</v>
      </c>
      <c r="E25" s="34" t="s">
        <v>36</v>
      </c>
      <c r="F25" s="35">
        <v>54765.399610412751</v>
      </c>
      <c r="G25" s="35">
        <v>67659.251713605307</v>
      </c>
      <c r="H25" s="35">
        <v>11254.704588144205</v>
      </c>
      <c r="I25" s="35">
        <v>0</v>
      </c>
      <c r="J25" s="35">
        <v>0</v>
      </c>
      <c r="K25" s="35">
        <v>39281.499608206686</v>
      </c>
      <c r="L25" s="35">
        <v>14398.616159915267</v>
      </c>
      <c r="M25" s="36">
        <v>41487.974932892808</v>
      </c>
      <c r="N25" s="35">
        <v>26153.037812067272</v>
      </c>
      <c r="O25" s="35">
        <v>22848.202391117266</v>
      </c>
      <c r="P25" s="35">
        <v>2509.8035477320359</v>
      </c>
      <c r="Q25" s="36">
        <v>0</v>
      </c>
      <c r="R25" s="35">
        <v>8543.1485266620002</v>
      </c>
      <c r="S25" s="35">
        <v>11778.791208478697</v>
      </c>
      <c r="T25" s="35">
        <v>1969.3572143839608</v>
      </c>
      <c r="U25" s="44">
        <v>22291.296949524654</v>
      </c>
    </row>
    <row r="26" spans="1:21" x14ac:dyDescent="0.2">
      <c r="A26" s="114">
        <v>40</v>
      </c>
      <c r="B26" s="114">
        <v>6</v>
      </c>
      <c r="C26" s="114">
        <v>37</v>
      </c>
      <c r="D26" s="114">
        <v>40</v>
      </c>
      <c r="E26" s="34" t="s">
        <v>37</v>
      </c>
      <c r="F26" s="35">
        <v>26385.256673960128</v>
      </c>
      <c r="G26" s="35">
        <v>7646.7187214322321</v>
      </c>
      <c r="H26" s="35">
        <v>966.20857619017647</v>
      </c>
      <c r="I26" s="35">
        <v>114.68935854357595</v>
      </c>
      <c r="J26" s="35">
        <v>0</v>
      </c>
      <c r="K26" s="35">
        <v>15798.795872040764</v>
      </c>
      <c r="L26" s="35">
        <v>2644.4910610078596</v>
      </c>
      <c r="M26" s="36">
        <v>6496.782417758116</v>
      </c>
      <c r="N26" s="35">
        <v>6082.1633587222695</v>
      </c>
      <c r="O26" s="35">
        <v>3809.0302392106328</v>
      </c>
      <c r="P26" s="35">
        <v>0</v>
      </c>
      <c r="Q26" s="36">
        <v>0</v>
      </c>
      <c r="R26" s="35">
        <v>0</v>
      </c>
      <c r="S26" s="35">
        <v>1798.8750037887605</v>
      </c>
      <c r="T26" s="35">
        <v>103.65999093736802</v>
      </c>
      <c r="U26" s="44">
        <v>1902.5349947261286</v>
      </c>
    </row>
    <row r="27" spans="1:21" x14ac:dyDescent="0.2">
      <c r="A27" s="114">
        <v>8</v>
      </c>
      <c r="B27" s="114">
        <v>30</v>
      </c>
      <c r="C27" s="114">
        <v>40</v>
      </c>
      <c r="D27" s="114">
        <v>8</v>
      </c>
      <c r="E27" s="34" t="s">
        <v>38</v>
      </c>
      <c r="F27" s="35">
        <v>13682.439042168029</v>
      </c>
      <c r="G27" s="35">
        <v>4168.8211804144548</v>
      </c>
      <c r="H27" s="35">
        <v>77.084441155799993</v>
      </c>
      <c r="I27" s="35">
        <v>0</v>
      </c>
      <c r="J27" s="35">
        <v>0</v>
      </c>
      <c r="K27" s="35">
        <v>24595.244066257292</v>
      </c>
      <c r="L27" s="35">
        <v>699.97340618279372</v>
      </c>
      <c r="M27" s="36">
        <v>0</v>
      </c>
      <c r="N27" s="35">
        <v>32985.756870831916</v>
      </c>
      <c r="O27" s="35">
        <v>1514.8479273358553</v>
      </c>
      <c r="P27" s="35">
        <v>2.5903457190000005</v>
      </c>
      <c r="Q27" s="36">
        <v>0</v>
      </c>
      <c r="R27" s="35">
        <v>0</v>
      </c>
      <c r="S27" s="35">
        <v>1170.833917586908</v>
      </c>
      <c r="T27" s="35">
        <v>229.33059499145909</v>
      </c>
      <c r="U27" s="44">
        <v>1400.1645125783671</v>
      </c>
    </row>
    <row r="28" spans="1:21" x14ac:dyDescent="0.2">
      <c r="A28" s="114">
        <v>9</v>
      </c>
      <c r="B28" s="114">
        <v>31</v>
      </c>
      <c r="C28" s="114">
        <v>41</v>
      </c>
      <c r="D28" s="114">
        <v>9</v>
      </c>
      <c r="E28" s="34" t="s">
        <v>39</v>
      </c>
      <c r="F28" s="35">
        <v>4795.1770675118933</v>
      </c>
      <c r="G28" s="35">
        <v>15809.986444394839</v>
      </c>
      <c r="H28" s="35">
        <v>530.04020030921151</v>
      </c>
      <c r="I28" s="35">
        <v>54.326940418791096</v>
      </c>
      <c r="J28" s="35">
        <v>0</v>
      </c>
      <c r="K28" s="35">
        <v>24885.692852448345</v>
      </c>
      <c r="L28" s="35">
        <v>9298.4349521810982</v>
      </c>
      <c r="M28" s="36">
        <v>3978.4145682272938</v>
      </c>
      <c r="N28" s="35">
        <v>3205.2245105984089</v>
      </c>
      <c r="O28" s="35">
        <v>12045.54069954992</v>
      </c>
      <c r="P28" s="35">
        <v>234.91947665842616</v>
      </c>
      <c r="Q28" s="36">
        <v>0</v>
      </c>
      <c r="R28" s="35">
        <v>4471.8450441494488</v>
      </c>
      <c r="S28" s="35">
        <v>2487.8878520976341</v>
      </c>
      <c r="T28" s="35">
        <v>260.95892594640299</v>
      </c>
      <c r="U28" s="44">
        <v>7220.6918221934857</v>
      </c>
    </row>
    <row r="29" spans="1:21" x14ac:dyDescent="0.2">
      <c r="A29" s="114">
        <v>28</v>
      </c>
      <c r="B29" s="114">
        <v>32</v>
      </c>
      <c r="C29" s="114">
        <v>42</v>
      </c>
      <c r="D29" s="114">
        <v>28</v>
      </c>
      <c r="E29" s="34" t="s">
        <v>40</v>
      </c>
      <c r="F29" s="35">
        <v>8256.928181248426</v>
      </c>
      <c r="G29" s="35">
        <v>19724.88126884844</v>
      </c>
      <c r="H29" s="35">
        <v>36671.555700700155</v>
      </c>
      <c r="I29" s="35">
        <v>645.37827077096927</v>
      </c>
      <c r="J29" s="35">
        <v>0</v>
      </c>
      <c r="K29" s="35">
        <v>19703.300263655074</v>
      </c>
      <c r="L29" s="35">
        <v>427.28638626489027</v>
      </c>
      <c r="M29" s="36">
        <v>15543.912061020423</v>
      </c>
      <c r="N29" s="35">
        <v>5079.6084057616936</v>
      </c>
      <c r="O29" s="35">
        <v>30143.236439198467</v>
      </c>
      <c r="P29" s="35">
        <v>1419.0142342878733</v>
      </c>
      <c r="Q29" s="36">
        <v>0</v>
      </c>
      <c r="R29" s="35">
        <v>2.7840757507200018</v>
      </c>
      <c r="S29" s="35">
        <v>785.62803859819201</v>
      </c>
      <c r="T29" s="35">
        <v>139.06773031297598</v>
      </c>
      <c r="U29" s="44">
        <v>927.47984466188802</v>
      </c>
    </row>
    <row r="30" spans="1:21" x14ac:dyDescent="0.2">
      <c r="A30" s="114">
        <v>34</v>
      </c>
      <c r="B30" s="114">
        <v>33</v>
      </c>
      <c r="C30" s="114">
        <v>43</v>
      </c>
      <c r="D30" s="114">
        <v>34</v>
      </c>
      <c r="E30" s="34" t="s">
        <v>41</v>
      </c>
      <c r="F30" s="35">
        <v>623.7694695303079</v>
      </c>
      <c r="G30" s="35">
        <v>2763.7505243754135</v>
      </c>
      <c r="H30" s="35">
        <v>6.2560398422000008</v>
      </c>
      <c r="I30" s="35">
        <v>0</v>
      </c>
      <c r="J30" s="35">
        <v>0</v>
      </c>
      <c r="K30" s="35">
        <v>7797.1844954291882</v>
      </c>
      <c r="L30" s="35">
        <v>0</v>
      </c>
      <c r="M30" s="36">
        <v>0</v>
      </c>
      <c r="N30" s="35">
        <v>894.02219532380639</v>
      </c>
      <c r="O30" s="35">
        <v>4361.6343928352171</v>
      </c>
      <c r="P30" s="35">
        <v>0.57244445606399996</v>
      </c>
      <c r="Q30" s="36">
        <v>0</v>
      </c>
      <c r="R30" s="35">
        <v>0</v>
      </c>
      <c r="S30" s="35">
        <v>385.43430846297605</v>
      </c>
      <c r="T30" s="35">
        <v>69.426604520859996</v>
      </c>
      <c r="U30" s="44">
        <v>454.86091298383604</v>
      </c>
    </row>
    <row r="31" spans="1:21" x14ac:dyDescent="0.2">
      <c r="A31" s="114">
        <v>35</v>
      </c>
      <c r="B31" s="114">
        <v>34</v>
      </c>
      <c r="C31" s="114">
        <v>44</v>
      </c>
      <c r="D31" s="114">
        <v>35</v>
      </c>
      <c r="E31" s="34" t="s">
        <v>42</v>
      </c>
      <c r="F31" s="35">
        <v>1046.3083266798478</v>
      </c>
      <c r="G31" s="35">
        <v>13902.593230614548</v>
      </c>
      <c r="H31" s="35">
        <v>7044.2389533994437</v>
      </c>
      <c r="I31" s="35">
        <v>134.19163640969236</v>
      </c>
      <c r="J31" s="35">
        <v>0</v>
      </c>
      <c r="K31" s="35">
        <v>3797.7474946705665</v>
      </c>
      <c r="L31" s="35">
        <v>2417.7621273887453</v>
      </c>
      <c r="M31" s="36">
        <v>5201.8171821960077</v>
      </c>
      <c r="N31" s="35">
        <v>473.49277582294542</v>
      </c>
      <c r="O31" s="35">
        <v>7357.1028926450208</v>
      </c>
      <c r="P31" s="35">
        <v>8055.145969287174</v>
      </c>
      <c r="Q31" s="36">
        <v>0</v>
      </c>
      <c r="R31" s="35">
        <v>157.27320274719935</v>
      </c>
      <c r="S31" s="35">
        <v>497.17895439355237</v>
      </c>
      <c r="T31" s="35">
        <v>258.6420778403791</v>
      </c>
      <c r="U31" s="44">
        <v>913.09423498113085</v>
      </c>
    </row>
    <row r="32" spans="1:21" x14ac:dyDescent="0.2">
      <c r="A32" s="114">
        <v>4</v>
      </c>
      <c r="B32" s="114">
        <v>13</v>
      </c>
      <c r="C32" s="114">
        <v>47</v>
      </c>
      <c r="D32" s="114">
        <v>4</v>
      </c>
      <c r="E32" s="34" t="s">
        <v>43</v>
      </c>
      <c r="F32" s="35">
        <v>14881.47520829884</v>
      </c>
      <c r="G32" s="35">
        <v>60163.130541242113</v>
      </c>
      <c r="H32" s="35">
        <v>6507.2480289197192</v>
      </c>
      <c r="I32" s="35">
        <v>2377.5226239997878</v>
      </c>
      <c r="J32" s="35">
        <v>0</v>
      </c>
      <c r="K32" s="35">
        <v>3078.5209984118874</v>
      </c>
      <c r="L32" s="35">
        <v>29594.063953221223</v>
      </c>
      <c r="M32" s="36">
        <v>31618.887208573087</v>
      </c>
      <c r="N32" s="35">
        <v>27680.421640918386</v>
      </c>
      <c r="O32" s="35">
        <v>18169.783811490455</v>
      </c>
      <c r="P32" s="35">
        <v>5273.9932966534152</v>
      </c>
      <c r="Q32" s="36">
        <v>0</v>
      </c>
      <c r="R32" s="35">
        <v>11649.319340752443</v>
      </c>
      <c r="S32" s="35">
        <v>8145.306157779637</v>
      </c>
      <c r="T32" s="35">
        <v>1133.3138310712859</v>
      </c>
      <c r="U32" s="44">
        <v>20927.939329603367</v>
      </c>
    </row>
    <row r="33" spans="1:21" x14ac:dyDescent="0.2">
      <c r="A33" s="114">
        <v>14</v>
      </c>
      <c r="B33" s="114">
        <v>14</v>
      </c>
      <c r="C33" s="114">
        <v>48</v>
      </c>
      <c r="D33" s="114">
        <v>14</v>
      </c>
      <c r="E33" s="34" t="s">
        <v>44</v>
      </c>
      <c r="F33" s="35">
        <v>321.17299938277461</v>
      </c>
      <c r="G33" s="35">
        <v>7316.1038889575602</v>
      </c>
      <c r="H33" s="35">
        <v>2464.0696852090005</v>
      </c>
      <c r="I33" s="35">
        <v>28.957128131219175</v>
      </c>
      <c r="J33" s="35">
        <v>0</v>
      </c>
      <c r="K33" s="35">
        <v>5490.6619363132131</v>
      </c>
      <c r="L33" s="35">
        <v>7132.3712737791975</v>
      </c>
      <c r="M33" s="36">
        <v>2899.4996872676052</v>
      </c>
      <c r="N33" s="35">
        <v>10768.969431177558</v>
      </c>
      <c r="O33" s="35">
        <v>829.92878053618824</v>
      </c>
      <c r="P33" s="35">
        <v>85.61750388277494</v>
      </c>
      <c r="Q33" s="36">
        <v>0</v>
      </c>
      <c r="R33" s="35">
        <v>6328.4873703280964</v>
      </c>
      <c r="S33" s="35">
        <v>8074.0643744574982</v>
      </c>
      <c r="T33" s="35">
        <v>525.44863340395534</v>
      </c>
      <c r="U33" s="44">
        <v>14928.00037818955</v>
      </c>
    </row>
    <row r="34" spans="1:21" x14ac:dyDescent="0.2">
      <c r="A34" s="114">
        <v>36</v>
      </c>
      <c r="B34" s="114">
        <v>15</v>
      </c>
      <c r="C34" s="114">
        <v>49</v>
      </c>
      <c r="D34" s="114">
        <v>36</v>
      </c>
      <c r="E34" s="34" t="s">
        <v>45</v>
      </c>
      <c r="F34" s="35">
        <v>3063.3284891143453</v>
      </c>
      <c r="G34" s="35">
        <v>41571.158084176859</v>
      </c>
      <c r="H34" s="35">
        <v>8040.2310443166416</v>
      </c>
      <c r="I34" s="35">
        <v>14.455091186079763</v>
      </c>
      <c r="J34" s="35">
        <v>0</v>
      </c>
      <c r="K34" s="35">
        <v>14095.097749116836</v>
      </c>
      <c r="L34" s="35">
        <v>5547.3992721996165</v>
      </c>
      <c r="M34" s="36">
        <v>13759.039893712305</v>
      </c>
      <c r="N34" s="35">
        <v>6442.041872322915</v>
      </c>
      <c r="O34" s="35">
        <v>10415.302856634315</v>
      </c>
      <c r="P34" s="35">
        <v>12272.766348346348</v>
      </c>
      <c r="Q34" s="36">
        <v>0</v>
      </c>
      <c r="R34" s="35">
        <v>0</v>
      </c>
      <c r="S34" s="35">
        <v>1496.5866477617701</v>
      </c>
      <c r="T34" s="35">
        <v>885.61958731564971</v>
      </c>
      <c r="U34" s="44">
        <v>2382.2062350774199</v>
      </c>
    </row>
    <row r="35" spans="1:21" x14ac:dyDescent="0.2">
      <c r="A35" s="114">
        <v>20</v>
      </c>
      <c r="B35" s="114">
        <v>40</v>
      </c>
      <c r="C35" s="114">
        <v>52</v>
      </c>
      <c r="D35" s="114">
        <v>20</v>
      </c>
      <c r="E35" s="34" t="s">
        <v>46</v>
      </c>
      <c r="F35" s="35">
        <v>2841.6673314335653</v>
      </c>
      <c r="G35" s="35">
        <v>4415.4283329743284</v>
      </c>
      <c r="H35" s="35">
        <v>206.02707107042517</v>
      </c>
      <c r="I35" s="35">
        <v>0</v>
      </c>
      <c r="J35" s="35">
        <v>0</v>
      </c>
      <c r="K35" s="35">
        <v>7745.1207596534068</v>
      </c>
      <c r="L35" s="35">
        <v>269.04090510479995</v>
      </c>
      <c r="M35" s="36">
        <v>0</v>
      </c>
      <c r="N35" s="35">
        <v>10501.547654908272</v>
      </c>
      <c r="O35" s="35">
        <v>1949.8977964564244</v>
      </c>
      <c r="P35" s="35">
        <v>0</v>
      </c>
      <c r="Q35" s="36">
        <v>0</v>
      </c>
      <c r="R35" s="35">
        <v>190.44873179200002</v>
      </c>
      <c r="S35" s="35">
        <v>3605.1896646351697</v>
      </c>
      <c r="T35" s="35">
        <v>763.77086566867229</v>
      </c>
      <c r="U35" s="44">
        <v>4559.4092620958418</v>
      </c>
    </row>
    <row r="36" spans="1:21" x14ac:dyDescent="0.2">
      <c r="A36" s="114">
        <v>29</v>
      </c>
      <c r="B36" s="114">
        <v>41</v>
      </c>
      <c r="C36" s="114">
        <v>53</v>
      </c>
      <c r="D36" s="114">
        <v>29</v>
      </c>
      <c r="E36" s="34" t="s">
        <v>47</v>
      </c>
      <c r="F36" s="35">
        <v>5879.3621718085551</v>
      </c>
      <c r="G36" s="35">
        <v>7043.8699254494659</v>
      </c>
      <c r="H36" s="35">
        <v>1073.429364430054</v>
      </c>
      <c r="I36" s="35">
        <v>0</v>
      </c>
      <c r="J36" s="35">
        <v>55.127315169239992</v>
      </c>
      <c r="K36" s="35">
        <v>5662.3353712278122</v>
      </c>
      <c r="L36" s="35">
        <v>596.0203549729282</v>
      </c>
      <c r="M36" s="36">
        <v>0</v>
      </c>
      <c r="N36" s="35">
        <v>11073.949490630797</v>
      </c>
      <c r="O36" s="35">
        <v>1977.9968704783507</v>
      </c>
      <c r="P36" s="35">
        <v>0</v>
      </c>
      <c r="Q36" s="36">
        <v>0</v>
      </c>
      <c r="R36" s="35">
        <v>21245.838105767933</v>
      </c>
      <c r="S36" s="35">
        <v>4100.2803070677373</v>
      </c>
      <c r="T36" s="35">
        <v>562.64823656496253</v>
      </c>
      <c r="U36" s="44">
        <v>25908.76664940063</v>
      </c>
    </row>
    <row r="37" spans="1:21" x14ac:dyDescent="0.2">
      <c r="A37" s="114">
        <v>39</v>
      </c>
      <c r="B37" s="114">
        <v>42</v>
      </c>
      <c r="C37" s="114">
        <v>54</v>
      </c>
      <c r="D37" s="114">
        <v>39</v>
      </c>
      <c r="E37" s="34" t="s">
        <v>48</v>
      </c>
      <c r="F37" s="35">
        <v>849.49738164090968</v>
      </c>
      <c r="G37" s="35">
        <v>2763.9747520951314</v>
      </c>
      <c r="H37" s="35">
        <v>228.99651769359266</v>
      </c>
      <c r="I37" s="35">
        <v>0</v>
      </c>
      <c r="J37" s="35">
        <v>116.01087554787811</v>
      </c>
      <c r="K37" s="35">
        <v>605.74559822884714</v>
      </c>
      <c r="L37" s="35">
        <v>0</v>
      </c>
      <c r="M37" s="36">
        <v>0</v>
      </c>
      <c r="N37" s="35">
        <v>3951.3263520751284</v>
      </c>
      <c r="O37" s="35">
        <v>61.739534585766592</v>
      </c>
      <c r="P37" s="35">
        <v>0</v>
      </c>
      <c r="Q37" s="36">
        <v>0</v>
      </c>
      <c r="R37" s="35">
        <v>0</v>
      </c>
      <c r="S37" s="35">
        <v>1182.1408985469868</v>
      </c>
      <c r="T37" s="35">
        <v>1067.4021952123187</v>
      </c>
      <c r="U37" s="44">
        <v>2249.5430937593055</v>
      </c>
    </row>
    <row r="38" spans="1:21" x14ac:dyDescent="0.2">
      <c r="A38" s="114">
        <v>45</v>
      </c>
      <c r="B38" s="114">
        <v>43</v>
      </c>
      <c r="C38" s="114">
        <v>55</v>
      </c>
      <c r="D38" s="114">
        <v>45</v>
      </c>
      <c r="E38" s="34" t="s">
        <v>49</v>
      </c>
      <c r="F38" s="35">
        <v>389.23821535169003</v>
      </c>
      <c r="G38" s="35">
        <v>17788.952998097964</v>
      </c>
      <c r="H38" s="35">
        <v>84.32576420349622</v>
      </c>
      <c r="I38" s="35">
        <v>6.3054834540207247</v>
      </c>
      <c r="J38" s="35">
        <v>0</v>
      </c>
      <c r="K38" s="35">
        <v>847.77861444844291</v>
      </c>
      <c r="L38" s="35">
        <v>0</v>
      </c>
      <c r="M38" s="36">
        <v>0</v>
      </c>
      <c r="N38" s="35">
        <v>11685.835385836404</v>
      </c>
      <c r="O38" s="35">
        <v>908.31506811565498</v>
      </c>
      <c r="P38" s="35">
        <v>0</v>
      </c>
      <c r="Q38" s="36">
        <v>0</v>
      </c>
      <c r="R38" s="35">
        <v>0</v>
      </c>
      <c r="S38" s="35">
        <v>3846.8170026681696</v>
      </c>
      <c r="T38" s="35">
        <v>1494.1038264617896</v>
      </c>
      <c r="U38" s="44">
        <v>5340.9208291299592</v>
      </c>
    </row>
    <row r="39" spans="1:21" x14ac:dyDescent="0.2">
      <c r="A39" s="114">
        <v>3</v>
      </c>
      <c r="B39" s="114">
        <v>54</v>
      </c>
      <c r="C39" s="114">
        <v>58</v>
      </c>
      <c r="D39" s="114">
        <v>3</v>
      </c>
      <c r="E39" s="34" t="s">
        <v>50</v>
      </c>
      <c r="F39" s="35">
        <v>1470.4121844787419</v>
      </c>
      <c r="G39" s="35">
        <v>20696.817967270377</v>
      </c>
      <c r="H39" s="35">
        <v>214.25240715011722</v>
      </c>
      <c r="I39" s="35">
        <v>125.22184731999201</v>
      </c>
      <c r="J39" s="35">
        <v>0</v>
      </c>
      <c r="K39" s="35">
        <v>4266.6522725861851</v>
      </c>
      <c r="L39" s="35">
        <v>5195.5529476433221</v>
      </c>
      <c r="M39" s="36">
        <v>4744.0627005658052</v>
      </c>
      <c r="N39" s="35">
        <v>4672.8866684545983</v>
      </c>
      <c r="O39" s="35">
        <v>267.3036998333219</v>
      </c>
      <c r="P39" s="35">
        <v>411.23837972485995</v>
      </c>
      <c r="Q39" s="36">
        <v>571.07211498686286</v>
      </c>
      <c r="R39" s="35">
        <v>12.9065755196</v>
      </c>
      <c r="S39" s="35">
        <v>2599.9432386572798</v>
      </c>
      <c r="T39" s="35">
        <v>881.39342165102062</v>
      </c>
      <c r="U39" s="44">
        <v>4065.3153508147634</v>
      </c>
    </row>
    <row r="40" spans="1:21" x14ac:dyDescent="0.2">
      <c r="A40" s="114">
        <v>21</v>
      </c>
      <c r="B40" s="114">
        <v>55</v>
      </c>
      <c r="C40" s="114">
        <v>59</v>
      </c>
      <c r="D40" s="114">
        <v>21</v>
      </c>
      <c r="E40" s="34" t="s">
        <v>51</v>
      </c>
      <c r="F40" s="35">
        <v>1358.9200259926426</v>
      </c>
      <c r="G40" s="35">
        <v>53466.691049326553</v>
      </c>
      <c r="H40" s="35">
        <v>1972.6294926197686</v>
      </c>
      <c r="I40" s="35">
        <v>331.43402969338746</v>
      </c>
      <c r="J40" s="35">
        <v>0</v>
      </c>
      <c r="K40" s="35">
        <v>13900.069097723246</v>
      </c>
      <c r="L40" s="35">
        <v>6138.1457528875908</v>
      </c>
      <c r="M40" s="36">
        <v>2939.3228006877948</v>
      </c>
      <c r="N40" s="35">
        <v>3130.4785327247982</v>
      </c>
      <c r="O40" s="35">
        <v>2922.9852234037271</v>
      </c>
      <c r="P40" s="35">
        <v>128.99629263737557</v>
      </c>
      <c r="Q40" s="36">
        <v>4336.9531103459858</v>
      </c>
      <c r="R40" s="35">
        <v>745.22005924688096</v>
      </c>
      <c r="S40" s="35">
        <v>4088.9443487587914</v>
      </c>
      <c r="T40" s="35">
        <v>1690.0090847294962</v>
      </c>
      <c r="U40" s="44">
        <v>10861.126603081153</v>
      </c>
    </row>
    <row r="41" spans="1:21" x14ac:dyDescent="0.2">
      <c r="A41" s="114">
        <v>33</v>
      </c>
      <c r="B41" s="114">
        <v>56</v>
      </c>
      <c r="C41" s="114">
        <v>60</v>
      </c>
      <c r="D41" s="114">
        <v>33</v>
      </c>
      <c r="E41" s="34" t="s">
        <v>52</v>
      </c>
      <c r="F41" s="35">
        <v>6193.9384733598208</v>
      </c>
      <c r="G41" s="35">
        <v>35029.439317202909</v>
      </c>
      <c r="H41" s="35">
        <v>978.66139361575756</v>
      </c>
      <c r="I41" s="35">
        <v>186.80816520400072</v>
      </c>
      <c r="J41" s="35">
        <v>0</v>
      </c>
      <c r="K41" s="35">
        <v>14209.809086762962</v>
      </c>
      <c r="L41" s="35">
        <v>21949.882121606228</v>
      </c>
      <c r="M41" s="36">
        <v>36334.695684965838</v>
      </c>
      <c r="N41" s="35">
        <v>6541.3463142773053</v>
      </c>
      <c r="O41" s="35">
        <v>2864.1292992752524</v>
      </c>
      <c r="P41" s="35">
        <v>454.0597391288764</v>
      </c>
      <c r="Q41" s="36">
        <v>487.74059830079887</v>
      </c>
      <c r="R41" s="35">
        <v>26.759840654312583</v>
      </c>
      <c r="S41" s="35">
        <v>1823.1055475843673</v>
      </c>
      <c r="T41" s="35">
        <v>200.44098697883663</v>
      </c>
      <c r="U41" s="44">
        <v>2538.0469735183151</v>
      </c>
    </row>
    <row r="42" spans="1:21" x14ac:dyDescent="0.2">
      <c r="A42" s="114">
        <v>41</v>
      </c>
      <c r="B42" s="114">
        <v>57</v>
      </c>
      <c r="C42" s="114">
        <v>61</v>
      </c>
      <c r="D42" s="114">
        <v>41</v>
      </c>
      <c r="E42" s="34" t="s">
        <v>53</v>
      </c>
      <c r="F42" s="35">
        <v>4198.0831433800713</v>
      </c>
      <c r="G42" s="35">
        <v>10538.597413447647</v>
      </c>
      <c r="H42" s="35">
        <v>678.63912516913035</v>
      </c>
      <c r="I42" s="35">
        <v>0</v>
      </c>
      <c r="J42" s="35">
        <v>0</v>
      </c>
      <c r="K42" s="35">
        <v>7697.8603600003935</v>
      </c>
      <c r="L42" s="35">
        <v>590.81272933097489</v>
      </c>
      <c r="M42" s="36">
        <v>0</v>
      </c>
      <c r="N42" s="35">
        <v>1347.2858131346579</v>
      </c>
      <c r="O42" s="35">
        <v>0</v>
      </c>
      <c r="P42" s="35">
        <v>49.166083500393235</v>
      </c>
      <c r="Q42" s="36">
        <v>22084.450101222483</v>
      </c>
      <c r="R42" s="35">
        <v>485.40921960937106</v>
      </c>
      <c r="S42" s="35">
        <v>1107.9276289649761</v>
      </c>
      <c r="T42" s="35">
        <v>184.3733055602149</v>
      </c>
      <c r="U42" s="44">
        <v>23862.160255357041</v>
      </c>
    </row>
    <row r="43" spans="1:21" x14ac:dyDescent="0.2">
      <c r="A43" s="114">
        <v>10</v>
      </c>
      <c r="B43" s="114">
        <v>36</v>
      </c>
      <c r="C43" s="114">
        <v>64</v>
      </c>
      <c r="D43" s="114">
        <v>10</v>
      </c>
      <c r="E43" s="34" t="s">
        <v>54</v>
      </c>
      <c r="F43" s="35">
        <v>22381.627133438189</v>
      </c>
      <c r="G43" s="35">
        <v>201422.87900532136</v>
      </c>
      <c r="H43" s="35">
        <v>14303.261092025086</v>
      </c>
      <c r="I43" s="35">
        <v>3022.5576331815009</v>
      </c>
      <c r="J43" s="35">
        <v>17.001878739599999</v>
      </c>
      <c r="K43" s="35">
        <v>22920.750457880975</v>
      </c>
      <c r="L43" s="35">
        <v>16912.328861697701</v>
      </c>
      <c r="M43" s="36">
        <v>87506.921928391952</v>
      </c>
      <c r="N43" s="35">
        <v>21418.22817337358</v>
      </c>
      <c r="O43" s="35">
        <v>14231.486219430593</v>
      </c>
      <c r="P43" s="35">
        <v>2997.830138285984</v>
      </c>
      <c r="Q43" s="36">
        <v>300.47071846180387</v>
      </c>
      <c r="R43" s="35">
        <v>89.042403367316027</v>
      </c>
      <c r="S43" s="35">
        <v>11162.10011444924</v>
      </c>
      <c r="T43" s="35">
        <v>1653.8662147505061</v>
      </c>
      <c r="U43" s="44">
        <v>13205.479451028867</v>
      </c>
    </row>
    <row r="44" spans="1:21" x14ac:dyDescent="0.2">
      <c r="A44" s="114">
        <v>12</v>
      </c>
      <c r="B44" s="114">
        <v>37</v>
      </c>
      <c r="C44" s="114">
        <v>65</v>
      </c>
      <c r="D44" s="114">
        <v>12</v>
      </c>
      <c r="E44" s="34" t="s">
        <v>55</v>
      </c>
      <c r="F44" s="35">
        <v>9901.8587370581845</v>
      </c>
      <c r="G44" s="35">
        <v>212658.70823721265</v>
      </c>
      <c r="H44" s="35">
        <v>6347.0011877559982</v>
      </c>
      <c r="I44" s="35">
        <v>12816.606427672878</v>
      </c>
      <c r="J44" s="35">
        <v>281.96292168006011</v>
      </c>
      <c r="K44" s="35">
        <v>19274.746853102224</v>
      </c>
      <c r="L44" s="35">
        <v>3760.3044152643274</v>
      </c>
      <c r="M44" s="36">
        <v>67007.41017997665</v>
      </c>
      <c r="N44" s="35">
        <v>13338.30043057822</v>
      </c>
      <c r="O44" s="35">
        <v>4120.046553368772</v>
      </c>
      <c r="P44" s="35">
        <v>6352.2421111285903</v>
      </c>
      <c r="Q44" s="36">
        <v>4876.1512574602493</v>
      </c>
      <c r="R44" s="35">
        <v>43199.450929492108</v>
      </c>
      <c r="S44" s="35">
        <v>4446.6447314652942</v>
      </c>
      <c r="T44" s="35">
        <v>2596.1197966139184</v>
      </c>
      <c r="U44" s="44">
        <v>55118.36671503156</v>
      </c>
    </row>
    <row r="45" spans="1:21" x14ac:dyDescent="0.2">
      <c r="A45" s="114">
        <v>42</v>
      </c>
      <c r="B45" s="114">
        <v>38</v>
      </c>
      <c r="C45" s="114">
        <v>66</v>
      </c>
      <c r="D45" s="114">
        <v>42</v>
      </c>
      <c r="E45" s="34" t="s">
        <v>56</v>
      </c>
      <c r="F45" s="35">
        <v>1514.1039404100241</v>
      </c>
      <c r="G45" s="35">
        <v>190528.52504793534</v>
      </c>
      <c r="H45" s="35">
        <v>5945.1365703427455</v>
      </c>
      <c r="I45" s="35">
        <v>1946.1828960477931</v>
      </c>
      <c r="J45" s="35">
        <v>0</v>
      </c>
      <c r="K45" s="35">
        <v>15006.331678810368</v>
      </c>
      <c r="L45" s="35">
        <v>10824.469761322975</v>
      </c>
      <c r="M45" s="36">
        <v>111886.32937134693</v>
      </c>
      <c r="N45" s="35">
        <v>11392.938228839028</v>
      </c>
      <c r="O45" s="35">
        <v>4489.5575818043571</v>
      </c>
      <c r="P45" s="35">
        <v>7953.7573000808825</v>
      </c>
      <c r="Q45" s="36">
        <v>0</v>
      </c>
      <c r="R45" s="35">
        <v>96.420971781183994</v>
      </c>
      <c r="S45" s="35">
        <v>8022.2526047848569</v>
      </c>
      <c r="T45" s="35">
        <v>739.03852508334717</v>
      </c>
      <c r="U45" s="44">
        <v>8857.7121016493875</v>
      </c>
    </row>
    <row r="46" spans="1:21" x14ac:dyDescent="0.2">
      <c r="A46" s="114">
        <v>6</v>
      </c>
      <c r="B46" s="114">
        <v>8</v>
      </c>
      <c r="C46" s="114">
        <v>69</v>
      </c>
      <c r="D46" s="114">
        <v>6</v>
      </c>
      <c r="E46" s="34" t="s">
        <v>57</v>
      </c>
      <c r="F46" s="35">
        <v>452.5342728339823</v>
      </c>
      <c r="G46" s="35">
        <v>147963.00316476729</v>
      </c>
      <c r="H46" s="35">
        <v>21959.311663580476</v>
      </c>
      <c r="I46" s="35">
        <v>512.56622233003884</v>
      </c>
      <c r="J46" s="35">
        <v>0</v>
      </c>
      <c r="K46" s="35">
        <v>5372.7884815836996</v>
      </c>
      <c r="L46" s="35">
        <v>6192.2807390300259</v>
      </c>
      <c r="M46" s="36">
        <v>17795.681151985678</v>
      </c>
      <c r="N46" s="35">
        <v>16749.215238990932</v>
      </c>
      <c r="O46" s="35">
        <v>26881.030545074394</v>
      </c>
      <c r="P46" s="35">
        <v>3980.4123897778536</v>
      </c>
      <c r="Q46" s="36">
        <v>22.254908946017672</v>
      </c>
      <c r="R46" s="35">
        <v>548.00739278116669</v>
      </c>
      <c r="S46" s="35">
        <v>4904.3831165156253</v>
      </c>
      <c r="T46" s="35">
        <v>1881.2455038216094</v>
      </c>
      <c r="U46" s="44">
        <v>7355.8909220644191</v>
      </c>
    </row>
    <row r="47" spans="1:21" ht="12" thickBot="1" x14ac:dyDescent="0.25">
      <c r="A47" s="114">
        <v>38</v>
      </c>
      <c r="B47" s="114">
        <v>9</v>
      </c>
      <c r="C47" s="114">
        <v>70</v>
      </c>
      <c r="D47" s="114">
        <v>38</v>
      </c>
      <c r="E47" s="34" t="s">
        <v>58</v>
      </c>
      <c r="F47" s="35">
        <v>6061.2244769510935</v>
      </c>
      <c r="G47" s="35">
        <v>59815.748188583922</v>
      </c>
      <c r="H47" s="35">
        <v>2743.4448060501777</v>
      </c>
      <c r="I47" s="35">
        <v>798.42871377816448</v>
      </c>
      <c r="J47" s="35">
        <v>0</v>
      </c>
      <c r="K47" s="35">
        <v>298.20097421330848</v>
      </c>
      <c r="L47" s="35">
        <v>199.00739406167492</v>
      </c>
      <c r="M47" s="36">
        <v>14866.66513314795</v>
      </c>
      <c r="N47" s="35">
        <v>6663.498100116537</v>
      </c>
      <c r="O47" s="35">
        <v>11320.844710051797</v>
      </c>
      <c r="P47" s="35">
        <v>0</v>
      </c>
      <c r="Q47" s="36">
        <v>1144.9342926777952</v>
      </c>
      <c r="R47" s="35">
        <v>1658.2635653041154</v>
      </c>
      <c r="S47" s="35">
        <v>2072.346716398335</v>
      </c>
      <c r="T47" s="35">
        <v>788.67009865330488</v>
      </c>
      <c r="U47" s="44">
        <v>5664.2146730335508</v>
      </c>
    </row>
    <row r="48" spans="1:21" ht="12.6" thickBot="1" x14ac:dyDescent="0.3">
      <c r="A48" s="153">
        <v>59</v>
      </c>
      <c r="B48" s="153">
        <v>59</v>
      </c>
      <c r="C48" s="114">
        <v>72</v>
      </c>
      <c r="D48" s="153">
        <v>59</v>
      </c>
      <c r="E48" s="53" t="s">
        <v>93</v>
      </c>
      <c r="F48" s="54">
        <v>548178.11919642752</v>
      </c>
      <c r="G48" s="54">
        <v>1719162.4765791697</v>
      </c>
      <c r="H48" s="54">
        <v>174014.24043880511</v>
      </c>
      <c r="I48" s="54">
        <v>27037.661852367695</v>
      </c>
      <c r="J48" s="54">
        <v>10644.124547393394</v>
      </c>
      <c r="K48" s="54">
        <v>647655.91386576125</v>
      </c>
      <c r="L48" s="54">
        <v>275835.24970540026</v>
      </c>
      <c r="M48" s="54">
        <v>657432.96558162163</v>
      </c>
      <c r="N48" s="55">
        <v>463695.60268101539</v>
      </c>
      <c r="O48" s="55">
        <v>332877.76744888601</v>
      </c>
      <c r="P48" s="55">
        <v>72814.371041932522</v>
      </c>
      <c r="Q48" s="54">
        <v>42321.182314584847</v>
      </c>
      <c r="R48" s="55">
        <v>123438.59677340159</v>
      </c>
      <c r="S48" s="55">
        <v>195508.35133158992</v>
      </c>
      <c r="T48" s="55">
        <v>45394.427555863091</v>
      </c>
      <c r="U48" s="57">
        <v>406662.55797543941</v>
      </c>
    </row>
    <row r="49" spans="1:21" x14ac:dyDescent="0.2">
      <c r="E49" s="58" t="s">
        <v>125</v>
      </c>
      <c r="M49" s="60"/>
      <c r="Q49" s="60"/>
    </row>
    <row r="50" spans="1:21" x14ac:dyDescent="0.2">
      <c r="E50" s="58"/>
      <c r="M50" s="60"/>
      <c r="Q50" s="60"/>
    </row>
    <row r="51" spans="1:21" ht="12.6" thickBot="1" x14ac:dyDescent="0.3">
      <c r="E51" s="20" t="s">
        <v>146</v>
      </c>
      <c r="F51" s="68"/>
      <c r="G51" s="21"/>
      <c r="H51" s="21"/>
      <c r="I51" s="21"/>
      <c r="J51" s="21"/>
      <c r="K51" s="21"/>
      <c r="L51" s="21"/>
      <c r="M51" s="24"/>
      <c r="N51" s="21"/>
      <c r="O51" s="21"/>
      <c r="P51" s="21"/>
      <c r="Q51" s="24"/>
      <c r="R51" s="21"/>
      <c r="S51" s="21"/>
      <c r="T51" s="21"/>
      <c r="U51" s="21"/>
    </row>
    <row r="52" spans="1:21" ht="36.6" thickBot="1" x14ac:dyDescent="0.25">
      <c r="A52" s="114" t="s">
        <v>111</v>
      </c>
      <c r="B52" s="114" t="s">
        <v>110</v>
      </c>
      <c r="C52" s="114" t="s">
        <v>109</v>
      </c>
      <c r="D52" s="114" t="s">
        <v>108</v>
      </c>
      <c r="E52" s="25" t="s">
        <v>107</v>
      </c>
      <c r="F52" s="26" t="s">
        <v>0</v>
      </c>
      <c r="G52" s="27" t="s">
        <v>1</v>
      </c>
      <c r="H52" s="26" t="s">
        <v>120</v>
      </c>
      <c r="I52" s="27" t="s">
        <v>121</v>
      </c>
      <c r="J52" s="28" t="s">
        <v>2</v>
      </c>
      <c r="K52" s="28" t="s">
        <v>3</v>
      </c>
      <c r="L52" s="28" t="s">
        <v>4</v>
      </c>
      <c r="M52" s="28" t="s">
        <v>5</v>
      </c>
      <c r="N52" s="28" t="s">
        <v>6</v>
      </c>
      <c r="O52" s="28" t="s">
        <v>7</v>
      </c>
      <c r="P52" s="28" t="s">
        <v>8</v>
      </c>
      <c r="Q52" s="28" t="s">
        <v>9</v>
      </c>
      <c r="R52" s="28" t="s">
        <v>10</v>
      </c>
      <c r="S52" s="28" t="s">
        <v>11</v>
      </c>
      <c r="T52" s="28" t="s">
        <v>12</v>
      </c>
      <c r="U52" s="30" t="s">
        <v>61</v>
      </c>
    </row>
    <row r="53" spans="1:21" x14ac:dyDescent="0.2">
      <c r="A53" s="114">
        <v>11</v>
      </c>
      <c r="B53" s="114">
        <v>11</v>
      </c>
      <c r="C53" s="114">
        <v>2</v>
      </c>
      <c r="D53" s="114">
        <v>11</v>
      </c>
      <c r="E53" s="34" t="s">
        <v>14</v>
      </c>
      <c r="F53" s="35">
        <v>2497.2016530301462</v>
      </c>
      <c r="G53" s="35">
        <v>3395.5186815695015</v>
      </c>
      <c r="H53" s="35">
        <v>0</v>
      </c>
      <c r="I53" s="35">
        <v>0</v>
      </c>
      <c r="J53" s="35">
        <v>0</v>
      </c>
      <c r="K53" s="35">
        <v>5002.5537822860233</v>
      </c>
      <c r="L53" s="35">
        <v>4631.929538552763</v>
      </c>
      <c r="M53" s="36">
        <v>0</v>
      </c>
      <c r="N53" s="35">
        <v>251.07342071615443</v>
      </c>
      <c r="O53" s="35">
        <v>134.4173412861083</v>
      </c>
      <c r="P53" s="35">
        <v>0</v>
      </c>
      <c r="Q53" s="36">
        <v>0</v>
      </c>
      <c r="R53" s="35">
        <v>0</v>
      </c>
      <c r="S53" s="35">
        <v>364.96623981710417</v>
      </c>
      <c r="T53" s="35">
        <v>0</v>
      </c>
      <c r="U53" s="37">
        <v>364.96623981710417</v>
      </c>
    </row>
    <row r="54" spans="1:21" x14ac:dyDescent="0.2">
      <c r="A54" s="114">
        <v>7</v>
      </c>
      <c r="B54" s="114">
        <v>45</v>
      </c>
      <c r="C54" s="114">
        <v>5</v>
      </c>
      <c r="D54" s="114">
        <v>7</v>
      </c>
      <c r="E54" s="34" t="s">
        <v>15</v>
      </c>
      <c r="F54" s="19">
        <v>2564.5193129291015</v>
      </c>
      <c r="G54" s="35">
        <v>622.30475731197339</v>
      </c>
      <c r="H54" s="43">
        <v>0</v>
      </c>
      <c r="I54" s="43">
        <v>9.7850779416000044</v>
      </c>
      <c r="J54" s="43">
        <v>0</v>
      </c>
      <c r="K54" s="35">
        <v>12136.261713549975</v>
      </c>
      <c r="L54" s="35">
        <v>7863.973087399977</v>
      </c>
      <c r="M54" s="36">
        <v>0</v>
      </c>
      <c r="N54" s="35">
        <v>2229.3169525494227</v>
      </c>
      <c r="O54" s="35">
        <v>3463.8198237399251</v>
      </c>
      <c r="P54" s="35">
        <v>0</v>
      </c>
      <c r="Q54" s="36">
        <v>0</v>
      </c>
      <c r="R54" s="35">
        <v>0</v>
      </c>
      <c r="S54" s="35">
        <v>3082.9461894371257</v>
      </c>
      <c r="T54" s="35">
        <v>0</v>
      </c>
      <c r="U54" s="44">
        <v>3082.9461894371257</v>
      </c>
    </row>
    <row r="55" spans="1:21" x14ac:dyDescent="0.2">
      <c r="A55" s="114">
        <v>18</v>
      </c>
      <c r="B55" s="114">
        <v>46</v>
      </c>
      <c r="C55" s="114">
        <v>6</v>
      </c>
      <c r="D55" s="114">
        <v>18</v>
      </c>
      <c r="E55" s="34" t="s">
        <v>16</v>
      </c>
      <c r="F55" s="19">
        <v>3809.4911698055821</v>
      </c>
      <c r="G55" s="35">
        <v>922.21953958880374</v>
      </c>
      <c r="H55" s="43">
        <v>0</v>
      </c>
      <c r="I55" s="43">
        <v>0</v>
      </c>
      <c r="J55" s="43">
        <v>0</v>
      </c>
      <c r="K55" s="35">
        <v>21585.33766142479</v>
      </c>
      <c r="L55" s="35">
        <v>1998.7989701258123</v>
      </c>
      <c r="M55" s="36">
        <v>0</v>
      </c>
      <c r="N55" s="35">
        <v>42.780915751479988</v>
      </c>
      <c r="O55" s="35">
        <v>611.56495536040813</v>
      </c>
      <c r="P55" s="35">
        <v>0</v>
      </c>
      <c r="Q55" s="36">
        <v>0</v>
      </c>
      <c r="R55" s="35">
        <v>0</v>
      </c>
      <c r="S55" s="35">
        <v>476.41344539298399</v>
      </c>
      <c r="T55" s="35">
        <v>0</v>
      </c>
      <c r="U55" s="44">
        <v>476.41344539298399</v>
      </c>
    </row>
    <row r="56" spans="1:21" x14ac:dyDescent="0.2">
      <c r="A56" s="114">
        <v>37</v>
      </c>
      <c r="B56" s="114">
        <v>47</v>
      </c>
      <c r="C56" s="114">
        <v>7</v>
      </c>
      <c r="D56" s="114">
        <v>37</v>
      </c>
      <c r="E56" s="34" t="s">
        <v>17</v>
      </c>
      <c r="F56" s="19">
        <v>4361.7155358994714</v>
      </c>
      <c r="G56" s="35">
        <v>27.535259548140004</v>
      </c>
      <c r="H56" s="43">
        <v>0</v>
      </c>
      <c r="I56" s="43">
        <v>0</v>
      </c>
      <c r="J56" s="43">
        <v>0</v>
      </c>
      <c r="K56" s="35">
        <v>13550.110787588712</v>
      </c>
      <c r="L56" s="35">
        <v>3234.3616432004869</v>
      </c>
      <c r="M56" s="36">
        <v>0</v>
      </c>
      <c r="N56" s="35">
        <v>23.435901287600004</v>
      </c>
      <c r="O56" s="35">
        <v>0</v>
      </c>
      <c r="P56" s="35">
        <v>0</v>
      </c>
      <c r="Q56" s="36">
        <v>0</v>
      </c>
      <c r="R56" s="35">
        <v>241.58133685440001</v>
      </c>
      <c r="S56" s="35">
        <v>175.82237358585999</v>
      </c>
      <c r="T56" s="35">
        <v>0</v>
      </c>
      <c r="U56" s="44">
        <v>417.40371044026</v>
      </c>
    </row>
    <row r="57" spans="1:21" x14ac:dyDescent="0.2">
      <c r="A57" s="114">
        <v>1</v>
      </c>
      <c r="B57" s="114">
        <v>17</v>
      </c>
      <c r="C57" s="114">
        <v>10</v>
      </c>
      <c r="D57" s="114">
        <v>1</v>
      </c>
      <c r="E57" s="34" t="s">
        <v>18</v>
      </c>
      <c r="F57" s="19">
        <v>10231.884916430141</v>
      </c>
      <c r="G57" s="35">
        <v>455.27207834256734</v>
      </c>
      <c r="H57" s="43">
        <v>0</v>
      </c>
      <c r="I57" s="43">
        <v>0</v>
      </c>
      <c r="J57" s="43">
        <v>0</v>
      </c>
      <c r="K57" s="35">
        <v>47992.42400804237</v>
      </c>
      <c r="L57" s="35">
        <v>192.35788884007204</v>
      </c>
      <c r="M57" s="36">
        <v>415.53074726286002</v>
      </c>
      <c r="N57" s="35">
        <v>1508.3533956280419</v>
      </c>
      <c r="O57" s="35">
        <v>203.02694581485608</v>
      </c>
      <c r="P57" s="35">
        <v>0</v>
      </c>
      <c r="Q57" s="36">
        <v>0</v>
      </c>
      <c r="R57" s="35">
        <v>0</v>
      </c>
      <c r="S57" s="35">
        <v>501.39196252206381</v>
      </c>
      <c r="T57" s="35">
        <v>0</v>
      </c>
      <c r="U57" s="44">
        <v>501.39196252206381</v>
      </c>
    </row>
    <row r="58" spans="1:21" x14ac:dyDescent="0.2">
      <c r="A58" s="114">
        <v>17</v>
      </c>
      <c r="B58" s="114">
        <v>18</v>
      </c>
      <c r="C58" s="114">
        <v>11</v>
      </c>
      <c r="D58" s="114">
        <v>17</v>
      </c>
      <c r="E58" s="34" t="s">
        <v>19</v>
      </c>
      <c r="F58" s="19">
        <v>14696.011881889139</v>
      </c>
      <c r="G58" s="35">
        <v>343.358715681072</v>
      </c>
      <c r="H58" s="43">
        <v>0</v>
      </c>
      <c r="I58" s="43">
        <v>0</v>
      </c>
      <c r="J58" s="43">
        <v>0</v>
      </c>
      <c r="K58" s="35">
        <v>36527.787363115247</v>
      </c>
      <c r="L58" s="35">
        <v>1048.4129318935993</v>
      </c>
      <c r="M58" s="36">
        <v>0</v>
      </c>
      <c r="N58" s="35">
        <v>343.58887745135485</v>
      </c>
      <c r="O58" s="35">
        <v>163.58958806332799</v>
      </c>
      <c r="P58" s="35">
        <v>0</v>
      </c>
      <c r="Q58" s="36">
        <v>0</v>
      </c>
      <c r="R58" s="35">
        <v>0</v>
      </c>
      <c r="S58" s="35">
        <v>282.67365892554727</v>
      </c>
      <c r="T58" s="35">
        <v>0</v>
      </c>
      <c r="U58" s="44">
        <v>282.67365892554727</v>
      </c>
    </row>
    <row r="59" spans="1:21" x14ac:dyDescent="0.2">
      <c r="A59" s="114">
        <v>23</v>
      </c>
      <c r="B59" s="114">
        <v>19</v>
      </c>
      <c r="C59" s="114">
        <v>12</v>
      </c>
      <c r="D59" s="114">
        <v>23</v>
      </c>
      <c r="E59" s="34" t="s">
        <v>20</v>
      </c>
      <c r="F59" s="19">
        <v>20042.508019757741</v>
      </c>
      <c r="G59" s="35">
        <v>758.34408735240379</v>
      </c>
      <c r="H59" s="43">
        <v>0</v>
      </c>
      <c r="I59" s="43">
        <v>0</v>
      </c>
      <c r="J59" s="43">
        <v>0</v>
      </c>
      <c r="K59" s="35">
        <v>97956.957822257289</v>
      </c>
      <c r="L59" s="35">
        <v>1353.8242155090127</v>
      </c>
      <c r="M59" s="36">
        <v>5.5439387292437061</v>
      </c>
      <c r="N59" s="35">
        <v>2845.9373192837847</v>
      </c>
      <c r="O59" s="35">
        <v>522.88223374521385</v>
      </c>
      <c r="P59" s="35">
        <v>0</v>
      </c>
      <c r="Q59" s="36">
        <v>0</v>
      </c>
      <c r="R59" s="35">
        <v>0</v>
      </c>
      <c r="S59" s="35">
        <v>2055.2369386310093</v>
      </c>
      <c r="T59" s="35">
        <v>91.539486833050759</v>
      </c>
      <c r="U59" s="44">
        <v>2146.7764254640601</v>
      </c>
    </row>
    <row r="60" spans="1:21" x14ac:dyDescent="0.2">
      <c r="A60" s="114">
        <v>5</v>
      </c>
      <c r="B60" s="114">
        <v>21</v>
      </c>
      <c r="C60" s="114">
        <v>15</v>
      </c>
      <c r="D60" s="114">
        <v>5</v>
      </c>
      <c r="E60" s="34" t="s">
        <v>21</v>
      </c>
      <c r="F60" s="19">
        <v>8581.4653024433865</v>
      </c>
      <c r="G60" s="35">
        <v>413.46016708812147</v>
      </c>
      <c r="H60" s="43">
        <v>0</v>
      </c>
      <c r="I60" s="43">
        <v>0</v>
      </c>
      <c r="J60" s="43">
        <v>0</v>
      </c>
      <c r="K60" s="35">
        <v>51346.216226808683</v>
      </c>
      <c r="L60" s="35">
        <v>13156.118772443187</v>
      </c>
      <c r="M60" s="36">
        <v>0</v>
      </c>
      <c r="N60" s="35">
        <v>4747.990421456524</v>
      </c>
      <c r="O60" s="35">
        <v>884.53452779389011</v>
      </c>
      <c r="P60" s="35">
        <v>1.5510828521671576</v>
      </c>
      <c r="Q60" s="36">
        <v>0</v>
      </c>
      <c r="R60" s="35">
        <v>0</v>
      </c>
      <c r="S60" s="35">
        <v>2475.2643571391618</v>
      </c>
      <c r="T60" s="35">
        <v>508.9812190482894</v>
      </c>
      <c r="U60" s="44">
        <v>2984.2455761874512</v>
      </c>
    </row>
    <row r="61" spans="1:21" x14ac:dyDescent="0.2">
      <c r="A61" s="114">
        <v>22</v>
      </c>
      <c r="B61" s="114">
        <v>22</v>
      </c>
      <c r="C61" s="114">
        <v>16</v>
      </c>
      <c r="D61" s="114">
        <v>22</v>
      </c>
      <c r="E61" s="34" t="s">
        <v>22</v>
      </c>
      <c r="F61" s="19">
        <v>23469.647246878583</v>
      </c>
      <c r="G61" s="35">
        <v>2013.3669125974152</v>
      </c>
      <c r="H61" s="43">
        <v>0</v>
      </c>
      <c r="I61" s="43">
        <v>0</v>
      </c>
      <c r="J61" s="43">
        <v>0</v>
      </c>
      <c r="K61" s="35">
        <v>38094.591963372077</v>
      </c>
      <c r="L61" s="35">
        <v>1312.4695280922228</v>
      </c>
      <c r="M61" s="36">
        <v>0</v>
      </c>
      <c r="N61" s="35">
        <v>8843.9608799641283</v>
      </c>
      <c r="O61" s="35">
        <v>155.87846120928003</v>
      </c>
      <c r="P61" s="35">
        <v>0</v>
      </c>
      <c r="Q61" s="36">
        <v>0</v>
      </c>
      <c r="R61" s="35">
        <v>0</v>
      </c>
      <c r="S61" s="35">
        <v>585.55930119258801</v>
      </c>
      <c r="T61" s="35">
        <v>126.17574471632197</v>
      </c>
      <c r="U61" s="44">
        <v>711.73504590891002</v>
      </c>
    </row>
    <row r="62" spans="1:21" x14ac:dyDescent="0.2">
      <c r="A62" s="114">
        <v>25</v>
      </c>
      <c r="B62" s="114">
        <v>23</v>
      </c>
      <c r="C62" s="114">
        <v>17</v>
      </c>
      <c r="D62" s="114">
        <v>25</v>
      </c>
      <c r="E62" s="34" t="s">
        <v>23</v>
      </c>
      <c r="F62" s="19">
        <v>1807.3432777977753</v>
      </c>
      <c r="G62" s="35">
        <v>575.08419728443585</v>
      </c>
      <c r="H62" s="43">
        <v>0</v>
      </c>
      <c r="I62" s="43">
        <v>0</v>
      </c>
      <c r="J62" s="43">
        <v>0</v>
      </c>
      <c r="K62" s="35">
        <v>2696.5650017785206</v>
      </c>
      <c r="L62" s="35">
        <v>319.7431925936001</v>
      </c>
      <c r="M62" s="36">
        <v>0</v>
      </c>
      <c r="N62" s="35">
        <v>7507.2546770392637</v>
      </c>
      <c r="O62" s="35">
        <v>330.20024706966399</v>
      </c>
      <c r="P62" s="35">
        <v>30.524075094479997</v>
      </c>
      <c r="Q62" s="36">
        <v>68.976506943908561</v>
      </c>
      <c r="R62" s="35">
        <v>0</v>
      </c>
      <c r="S62" s="35">
        <v>180.46211632650881</v>
      </c>
      <c r="T62" s="35">
        <v>0</v>
      </c>
      <c r="U62" s="44">
        <v>249.43862327041737</v>
      </c>
    </row>
    <row r="63" spans="1:21" x14ac:dyDescent="0.2">
      <c r="A63" s="114">
        <v>44</v>
      </c>
      <c r="B63" s="114">
        <v>24</v>
      </c>
      <c r="C63" s="114">
        <v>18</v>
      </c>
      <c r="D63" s="114">
        <v>44</v>
      </c>
      <c r="E63" s="34" t="s">
        <v>24</v>
      </c>
      <c r="F63" s="19">
        <v>872.91947654027217</v>
      </c>
      <c r="G63" s="35">
        <v>556.22296030338373</v>
      </c>
      <c r="H63" s="43">
        <v>21.710421635760003</v>
      </c>
      <c r="I63" s="43">
        <v>0</v>
      </c>
      <c r="J63" s="43">
        <v>0</v>
      </c>
      <c r="K63" s="35">
        <v>4207.051291910805</v>
      </c>
      <c r="L63" s="35">
        <v>220.64026331939999</v>
      </c>
      <c r="M63" s="36">
        <v>1051.44921953418</v>
      </c>
      <c r="N63" s="35">
        <v>572.16097480856195</v>
      </c>
      <c r="O63" s="35">
        <v>958.5077712888035</v>
      </c>
      <c r="P63" s="35">
        <v>241.04030483236875</v>
      </c>
      <c r="Q63" s="36">
        <v>0</v>
      </c>
      <c r="R63" s="35">
        <v>0</v>
      </c>
      <c r="S63" s="35">
        <v>468.60708774690158</v>
      </c>
      <c r="T63" s="35">
        <v>133.15509406819203</v>
      </c>
      <c r="U63" s="44">
        <v>601.76218181509364</v>
      </c>
    </row>
    <row r="64" spans="1:21" x14ac:dyDescent="0.2">
      <c r="A64" s="114">
        <v>2</v>
      </c>
      <c r="B64" s="114">
        <v>26</v>
      </c>
      <c r="C64" s="114">
        <v>21</v>
      </c>
      <c r="D64" s="114">
        <v>2</v>
      </c>
      <c r="E64" s="34" t="s">
        <v>25</v>
      </c>
      <c r="F64" s="19">
        <v>1241.9717323512089</v>
      </c>
      <c r="G64" s="35">
        <v>1610.2975021222187</v>
      </c>
      <c r="H64" s="43">
        <v>0</v>
      </c>
      <c r="I64" s="43">
        <v>0</v>
      </c>
      <c r="J64" s="43">
        <v>0</v>
      </c>
      <c r="K64" s="35">
        <v>4806.0308573203865</v>
      </c>
      <c r="L64" s="35">
        <v>10221.081992405019</v>
      </c>
      <c r="M64" s="36">
        <v>0</v>
      </c>
      <c r="N64" s="35">
        <v>2781.3466189438727</v>
      </c>
      <c r="O64" s="35">
        <v>1444.6132535550191</v>
      </c>
      <c r="P64" s="35">
        <v>0</v>
      </c>
      <c r="Q64" s="36">
        <v>0</v>
      </c>
      <c r="R64" s="35">
        <v>0</v>
      </c>
      <c r="S64" s="35">
        <v>954.05889708699476</v>
      </c>
      <c r="T64" s="35">
        <v>74.794827062907345</v>
      </c>
      <c r="U64" s="44">
        <v>1028.8537241499021</v>
      </c>
    </row>
    <row r="65" spans="1:21" x14ac:dyDescent="0.2">
      <c r="A65" s="114">
        <v>16</v>
      </c>
      <c r="B65" s="114">
        <v>27</v>
      </c>
      <c r="C65" s="114">
        <v>22</v>
      </c>
      <c r="D65" s="114">
        <v>16</v>
      </c>
      <c r="E65" s="34" t="s">
        <v>26</v>
      </c>
      <c r="F65" s="19">
        <v>1374.583923050594</v>
      </c>
      <c r="G65" s="35">
        <v>2767.6891648952796</v>
      </c>
      <c r="H65" s="43">
        <v>113.99799443370399</v>
      </c>
      <c r="I65" s="43">
        <v>0.57968027894399965</v>
      </c>
      <c r="J65" s="43">
        <v>0</v>
      </c>
      <c r="K65" s="35">
        <v>157.95672304140828</v>
      </c>
      <c r="L65" s="35">
        <v>1331.9909343868137</v>
      </c>
      <c r="M65" s="36">
        <v>0</v>
      </c>
      <c r="N65" s="35">
        <v>6968.1134103318045</v>
      </c>
      <c r="O65" s="35">
        <v>32.584457020319995</v>
      </c>
      <c r="P65" s="35">
        <v>1810.3865684313266</v>
      </c>
      <c r="Q65" s="36">
        <v>103.08572688003326</v>
      </c>
      <c r="R65" s="35">
        <v>71.034968042808018</v>
      </c>
      <c r="S65" s="35">
        <v>11.412132266879999</v>
      </c>
      <c r="T65" s="35">
        <v>16.873910500049998</v>
      </c>
      <c r="U65" s="44">
        <v>202.40673768977126</v>
      </c>
    </row>
    <row r="66" spans="1:21" x14ac:dyDescent="0.2">
      <c r="A66" s="114">
        <v>30</v>
      </c>
      <c r="B66" s="114">
        <v>28</v>
      </c>
      <c r="C66" s="114">
        <v>23</v>
      </c>
      <c r="D66" s="114">
        <v>30</v>
      </c>
      <c r="E66" s="34" t="s">
        <v>27</v>
      </c>
      <c r="F66" s="19">
        <v>2515.6132448279654</v>
      </c>
      <c r="G66" s="35">
        <v>5889.4038678559646</v>
      </c>
      <c r="H66" s="43">
        <v>580.92345114839986</v>
      </c>
      <c r="I66" s="43">
        <v>166.47686207218001</v>
      </c>
      <c r="J66" s="43">
        <v>0</v>
      </c>
      <c r="K66" s="35">
        <v>628.52346496748794</v>
      </c>
      <c r="L66" s="35">
        <v>1886.9097940121778</v>
      </c>
      <c r="M66" s="36">
        <v>1946.0640381718238</v>
      </c>
      <c r="N66" s="35">
        <v>6788.8128384036554</v>
      </c>
      <c r="O66" s="35">
        <v>197.61319548037196</v>
      </c>
      <c r="P66" s="35">
        <v>29.772467172720006</v>
      </c>
      <c r="Q66" s="36">
        <v>0</v>
      </c>
      <c r="R66" s="35">
        <v>0</v>
      </c>
      <c r="S66" s="35">
        <v>1880.6890438905282</v>
      </c>
      <c r="T66" s="35">
        <v>240.03038710832797</v>
      </c>
      <c r="U66" s="44">
        <v>2120.7194309988563</v>
      </c>
    </row>
    <row r="67" spans="1:21" x14ac:dyDescent="0.2">
      <c r="A67" s="114">
        <v>19</v>
      </c>
      <c r="B67" s="114">
        <v>49</v>
      </c>
      <c r="C67" s="114">
        <v>26</v>
      </c>
      <c r="D67" s="114">
        <v>19</v>
      </c>
      <c r="E67" s="34" t="s">
        <v>28</v>
      </c>
      <c r="F67" s="19">
        <v>54262.235195049718</v>
      </c>
      <c r="G67" s="43">
        <v>0</v>
      </c>
      <c r="H67" s="43">
        <v>0</v>
      </c>
      <c r="I67" s="43">
        <v>0</v>
      </c>
      <c r="J67" s="43">
        <v>0</v>
      </c>
      <c r="K67" s="35">
        <v>762.15627274267308</v>
      </c>
      <c r="L67" s="35">
        <v>0</v>
      </c>
      <c r="M67" s="36">
        <v>0</v>
      </c>
      <c r="N67" s="35">
        <v>0</v>
      </c>
      <c r="O67" s="35">
        <v>59.656416423286764</v>
      </c>
      <c r="P67" s="35">
        <v>0</v>
      </c>
      <c r="Q67" s="36">
        <v>0</v>
      </c>
      <c r="R67" s="35">
        <v>0</v>
      </c>
      <c r="S67" s="35">
        <v>0</v>
      </c>
      <c r="T67" s="35">
        <v>0</v>
      </c>
      <c r="U67" s="44">
        <v>0</v>
      </c>
    </row>
    <row r="68" spans="1:21" x14ac:dyDescent="0.2">
      <c r="A68" s="114">
        <v>24</v>
      </c>
      <c r="B68" s="114">
        <v>50</v>
      </c>
      <c r="C68" s="114">
        <v>27</v>
      </c>
      <c r="D68" s="114">
        <v>24</v>
      </c>
      <c r="E68" s="34" t="s">
        <v>29</v>
      </c>
      <c r="F68" s="19">
        <v>38586.637887466248</v>
      </c>
      <c r="G68" s="43">
        <v>0</v>
      </c>
      <c r="H68" s="43">
        <v>0</v>
      </c>
      <c r="I68" s="43">
        <v>0</v>
      </c>
      <c r="J68" s="43">
        <v>0</v>
      </c>
      <c r="K68" s="35">
        <v>7021.8953470799506</v>
      </c>
      <c r="L68" s="35">
        <v>0</v>
      </c>
      <c r="M68" s="36">
        <v>0</v>
      </c>
      <c r="N68" s="35">
        <v>0.83702349580799984</v>
      </c>
      <c r="O68" s="35">
        <v>0</v>
      </c>
      <c r="P68" s="35">
        <v>0</v>
      </c>
      <c r="Q68" s="36">
        <v>0</v>
      </c>
      <c r="R68" s="35">
        <v>0</v>
      </c>
      <c r="S68" s="35">
        <v>0</v>
      </c>
      <c r="T68" s="35">
        <v>0</v>
      </c>
      <c r="U68" s="44">
        <v>0</v>
      </c>
    </row>
    <row r="69" spans="1:21" x14ac:dyDescent="0.2">
      <c r="A69" s="114">
        <v>26</v>
      </c>
      <c r="B69" s="114">
        <v>51</v>
      </c>
      <c r="C69" s="114">
        <v>28</v>
      </c>
      <c r="D69" s="114">
        <v>26</v>
      </c>
      <c r="E69" s="34" t="s">
        <v>30</v>
      </c>
      <c r="F69" s="19">
        <v>10943.798083512063</v>
      </c>
      <c r="G69" s="43">
        <v>30.595082200126313</v>
      </c>
      <c r="H69" s="43">
        <v>0</v>
      </c>
      <c r="I69" s="43">
        <v>0</v>
      </c>
      <c r="J69" s="43">
        <v>0</v>
      </c>
      <c r="K69" s="35">
        <v>324.45717677402484</v>
      </c>
      <c r="L69" s="35">
        <v>0</v>
      </c>
      <c r="M69" s="36">
        <v>0</v>
      </c>
      <c r="N69" s="35">
        <v>158.4336683374402</v>
      </c>
      <c r="O69" s="35">
        <v>102.33481097630127</v>
      </c>
      <c r="P69" s="35">
        <v>11.117250715523644</v>
      </c>
      <c r="Q69" s="36">
        <v>0</v>
      </c>
      <c r="R69" s="35">
        <v>0</v>
      </c>
      <c r="S69" s="35">
        <v>134.19435827021397</v>
      </c>
      <c r="T69" s="35">
        <v>51.524228162176392</v>
      </c>
      <c r="U69" s="44">
        <v>185.71858643239037</v>
      </c>
    </row>
    <row r="70" spans="1:21" x14ac:dyDescent="0.2">
      <c r="A70" s="114">
        <v>43</v>
      </c>
      <c r="B70" s="114">
        <v>52</v>
      </c>
      <c r="C70" s="114">
        <v>29</v>
      </c>
      <c r="D70" s="114">
        <v>43</v>
      </c>
      <c r="E70" s="34" t="s">
        <v>31</v>
      </c>
      <c r="F70" s="19">
        <v>2559.2442785087064</v>
      </c>
      <c r="G70" s="43">
        <v>9.7365669598560007</v>
      </c>
      <c r="H70" s="43">
        <v>0</v>
      </c>
      <c r="I70" s="43">
        <v>0</v>
      </c>
      <c r="J70" s="43">
        <v>0</v>
      </c>
      <c r="K70" s="35">
        <v>14301.934982942554</v>
      </c>
      <c r="L70" s="35">
        <v>0</v>
      </c>
      <c r="M70" s="36">
        <v>0</v>
      </c>
      <c r="N70" s="35">
        <v>1040.9842486394</v>
      </c>
      <c r="O70" s="35">
        <v>97.786885866348001</v>
      </c>
      <c r="P70" s="35">
        <v>0</v>
      </c>
      <c r="Q70" s="36">
        <v>0</v>
      </c>
      <c r="R70" s="35">
        <v>0</v>
      </c>
      <c r="S70" s="35">
        <v>308.31271841495362</v>
      </c>
      <c r="T70" s="35">
        <v>0</v>
      </c>
      <c r="U70" s="44">
        <v>308.31271841495362</v>
      </c>
    </row>
    <row r="71" spans="1:21" x14ac:dyDescent="0.2">
      <c r="A71" s="114">
        <v>13</v>
      </c>
      <c r="B71" s="114">
        <v>1</v>
      </c>
      <c r="C71" s="114">
        <v>32</v>
      </c>
      <c r="D71" s="114">
        <v>13</v>
      </c>
      <c r="E71" s="34" t="s">
        <v>32</v>
      </c>
      <c r="F71" s="19">
        <v>16755.184680420112</v>
      </c>
      <c r="G71" s="35">
        <v>899.88781987164998</v>
      </c>
      <c r="H71" s="43">
        <v>0</v>
      </c>
      <c r="I71" s="43">
        <v>0</v>
      </c>
      <c r="J71" s="43">
        <v>107.87738556345602</v>
      </c>
      <c r="K71" s="35">
        <v>5595.9762694917836</v>
      </c>
      <c r="L71" s="35">
        <v>1261.0166230532516</v>
      </c>
      <c r="M71" s="36">
        <v>208.2386647296</v>
      </c>
      <c r="N71" s="35">
        <v>3049.3242967088281</v>
      </c>
      <c r="O71" s="35">
        <v>1501.0829270428621</v>
      </c>
      <c r="P71" s="35">
        <v>0</v>
      </c>
      <c r="Q71" s="36">
        <v>0</v>
      </c>
      <c r="R71" s="35">
        <v>0</v>
      </c>
      <c r="S71" s="35">
        <v>182.186954366592</v>
      </c>
      <c r="T71" s="35">
        <v>1425.4460156598402</v>
      </c>
      <c r="U71" s="44">
        <v>1607.6329700264323</v>
      </c>
    </row>
    <row r="72" spans="1:21" x14ac:dyDescent="0.2">
      <c r="A72" s="114">
        <v>15</v>
      </c>
      <c r="B72" s="114">
        <v>2</v>
      </c>
      <c r="C72" s="114">
        <v>33</v>
      </c>
      <c r="D72" s="114">
        <v>15</v>
      </c>
      <c r="E72" s="34" t="s">
        <v>33</v>
      </c>
      <c r="F72" s="19">
        <v>4760.1768504544225</v>
      </c>
      <c r="G72" s="35">
        <v>1900.7901139977573</v>
      </c>
      <c r="H72" s="43">
        <v>115.67542840560247</v>
      </c>
      <c r="I72" s="43">
        <v>0</v>
      </c>
      <c r="J72" s="43">
        <v>0</v>
      </c>
      <c r="K72" s="35">
        <v>7592.7256635896565</v>
      </c>
      <c r="L72" s="35">
        <v>664.03717675526786</v>
      </c>
      <c r="M72" s="36">
        <v>7274.529650588328</v>
      </c>
      <c r="N72" s="35">
        <v>854.45834899450415</v>
      </c>
      <c r="O72" s="35">
        <v>444.03534137168987</v>
      </c>
      <c r="P72" s="35">
        <v>7.4342678886399991</v>
      </c>
      <c r="Q72" s="36">
        <v>0</v>
      </c>
      <c r="R72" s="35">
        <v>0</v>
      </c>
      <c r="S72" s="35">
        <v>674.69013922277213</v>
      </c>
      <c r="T72" s="35">
        <v>449.78888131750011</v>
      </c>
      <c r="U72" s="44">
        <v>1124.4790205402724</v>
      </c>
    </row>
    <row r="73" spans="1:21" x14ac:dyDescent="0.2">
      <c r="A73" s="114">
        <v>27</v>
      </c>
      <c r="B73" s="114">
        <v>3</v>
      </c>
      <c r="C73" s="114">
        <v>34</v>
      </c>
      <c r="D73" s="114">
        <v>27</v>
      </c>
      <c r="E73" s="34" t="s">
        <v>34</v>
      </c>
      <c r="F73" s="19">
        <v>11359.802128038158</v>
      </c>
      <c r="G73" s="35">
        <v>89.685303476112068</v>
      </c>
      <c r="H73" s="43">
        <v>0</v>
      </c>
      <c r="I73" s="43">
        <v>0</v>
      </c>
      <c r="J73" s="43">
        <v>0</v>
      </c>
      <c r="K73" s="35">
        <v>39508.385566207449</v>
      </c>
      <c r="L73" s="35">
        <v>0</v>
      </c>
      <c r="M73" s="36">
        <v>0</v>
      </c>
      <c r="N73" s="35">
        <v>768.50691439859565</v>
      </c>
      <c r="O73" s="35">
        <v>0</v>
      </c>
      <c r="P73" s="35">
        <v>0</v>
      </c>
      <c r="Q73" s="36">
        <v>0</v>
      </c>
      <c r="R73" s="35">
        <v>0</v>
      </c>
      <c r="S73" s="35">
        <v>168.89935368817197</v>
      </c>
      <c r="T73" s="35">
        <v>21.221505952715354</v>
      </c>
      <c r="U73" s="44">
        <v>190.12085964088732</v>
      </c>
    </row>
    <row r="74" spans="1:21" x14ac:dyDescent="0.2">
      <c r="A74" s="114">
        <v>31</v>
      </c>
      <c r="B74" s="114">
        <v>4</v>
      </c>
      <c r="C74" s="114">
        <v>35</v>
      </c>
      <c r="D74" s="114">
        <v>31</v>
      </c>
      <c r="E74" s="34" t="s">
        <v>35</v>
      </c>
      <c r="F74" s="19">
        <v>2535.3317003035459</v>
      </c>
      <c r="G74" s="35">
        <v>4678.129651190141</v>
      </c>
      <c r="H74" s="43">
        <v>0</v>
      </c>
      <c r="I74" s="43">
        <v>0</v>
      </c>
      <c r="J74" s="43">
        <v>0</v>
      </c>
      <c r="K74" s="35">
        <v>724.5894882607854</v>
      </c>
      <c r="L74" s="35">
        <v>1830.6611626279889</v>
      </c>
      <c r="M74" s="36">
        <v>8783.5381492384258</v>
      </c>
      <c r="N74" s="35">
        <v>1223.0347364166578</v>
      </c>
      <c r="O74" s="35">
        <v>397.22917476653208</v>
      </c>
      <c r="P74" s="35">
        <v>133.94594088153602</v>
      </c>
      <c r="Q74" s="36">
        <v>0</v>
      </c>
      <c r="R74" s="35">
        <v>0</v>
      </c>
      <c r="S74" s="35">
        <v>89.046328821530921</v>
      </c>
      <c r="T74" s="35">
        <v>15.152206660407225</v>
      </c>
      <c r="U74" s="44">
        <v>104.19853548193815</v>
      </c>
    </row>
    <row r="75" spans="1:21" x14ac:dyDescent="0.2">
      <c r="A75" s="114">
        <v>32</v>
      </c>
      <c r="B75" s="114">
        <v>5</v>
      </c>
      <c r="C75" s="114">
        <v>36</v>
      </c>
      <c r="D75" s="114">
        <v>32</v>
      </c>
      <c r="E75" s="34" t="s">
        <v>36</v>
      </c>
      <c r="F75" s="19">
        <v>3837.4728233252581</v>
      </c>
      <c r="G75" s="35">
        <v>1169.6714749681962</v>
      </c>
      <c r="H75" s="43">
        <v>0</v>
      </c>
      <c r="I75" s="43">
        <v>0</v>
      </c>
      <c r="J75" s="43">
        <v>0</v>
      </c>
      <c r="K75" s="35">
        <v>8050.1169241235875</v>
      </c>
      <c r="L75" s="35">
        <v>0</v>
      </c>
      <c r="M75" s="36">
        <v>315.46249583807992</v>
      </c>
      <c r="N75" s="35">
        <v>4375.7143742272538</v>
      </c>
      <c r="O75" s="35">
        <v>97.806729786319991</v>
      </c>
      <c r="P75" s="35">
        <v>0</v>
      </c>
      <c r="Q75" s="36">
        <v>0</v>
      </c>
      <c r="R75" s="35">
        <v>0</v>
      </c>
      <c r="S75" s="35">
        <v>1137.5027394457122</v>
      </c>
      <c r="T75" s="35">
        <v>1453.799096723616</v>
      </c>
      <c r="U75" s="44">
        <v>2591.3018361693285</v>
      </c>
    </row>
    <row r="76" spans="1:21" x14ac:dyDescent="0.2">
      <c r="A76" s="114">
        <v>40</v>
      </c>
      <c r="B76" s="114">
        <v>6</v>
      </c>
      <c r="C76" s="114">
        <v>37</v>
      </c>
      <c r="D76" s="114">
        <v>40</v>
      </c>
      <c r="E76" s="34" t="s">
        <v>37</v>
      </c>
      <c r="F76" s="19">
        <v>8347.4592801525941</v>
      </c>
      <c r="G76" s="35">
        <v>193.43138879937865</v>
      </c>
      <c r="H76" s="43">
        <v>17.101711032120001</v>
      </c>
      <c r="I76" s="43">
        <v>0</v>
      </c>
      <c r="J76" s="43">
        <v>0</v>
      </c>
      <c r="K76" s="35">
        <v>8955.0254777189348</v>
      </c>
      <c r="L76" s="35">
        <v>1947.2641148723401</v>
      </c>
      <c r="M76" s="36">
        <v>0</v>
      </c>
      <c r="N76" s="35">
        <v>236.53710698770396</v>
      </c>
      <c r="O76" s="35">
        <v>98.595504388272019</v>
      </c>
      <c r="P76" s="35">
        <v>0</v>
      </c>
      <c r="Q76" s="36">
        <v>0</v>
      </c>
      <c r="R76" s="35">
        <v>0</v>
      </c>
      <c r="S76" s="35">
        <v>173.61755407142411</v>
      </c>
      <c r="T76" s="35">
        <v>2.3780530695142894</v>
      </c>
      <c r="U76" s="44">
        <v>175.9956071409384</v>
      </c>
    </row>
    <row r="77" spans="1:21" x14ac:dyDescent="0.2">
      <c r="A77" s="114">
        <v>8</v>
      </c>
      <c r="B77" s="114">
        <v>30</v>
      </c>
      <c r="C77" s="114">
        <v>40</v>
      </c>
      <c r="D77" s="114">
        <v>8</v>
      </c>
      <c r="E77" s="34" t="s">
        <v>38</v>
      </c>
      <c r="F77" s="19">
        <v>13260.114959224173</v>
      </c>
      <c r="G77" s="35">
        <v>1638.9996141386673</v>
      </c>
      <c r="H77" s="43">
        <v>0</v>
      </c>
      <c r="I77" s="43">
        <v>0</v>
      </c>
      <c r="J77" s="43">
        <v>0</v>
      </c>
      <c r="K77" s="35">
        <v>49628.576238456684</v>
      </c>
      <c r="L77" s="35">
        <v>308.01488258341186</v>
      </c>
      <c r="M77" s="36">
        <v>0</v>
      </c>
      <c r="N77" s="35">
        <v>27889.02287924699</v>
      </c>
      <c r="O77" s="35">
        <v>133.21599703941601</v>
      </c>
      <c r="P77" s="35">
        <v>0</v>
      </c>
      <c r="Q77" s="36">
        <v>0</v>
      </c>
      <c r="R77" s="35">
        <v>0</v>
      </c>
      <c r="S77" s="35">
        <v>1775.5314908408443</v>
      </c>
      <c r="T77" s="35">
        <v>0</v>
      </c>
      <c r="U77" s="44">
        <v>1775.5314908408443</v>
      </c>
    </row>
    <row r="78" spans="1:21" x14ac:dyDescent="0.2">
      <c r="A78" s="114">
        <v>9</v>
      </c>
      <c r="B78" s="114">
        <v>31</v>
      </c>
      <c r="C78" s="114">
        <v>41</v>
      </c>
      <c r="D78" s="114">
        <v>9</v>
      </c>
      <c r="E78" s="34" t="s">
        <v>39</v>
      </c>
      <c r="F78" s="19">
        <v>5851.786163460536</v>
      </c>
      <c r="G78" s="35">
        <v>2302.3521628749959</v>
      </c>
      <c r="H78" s="43">
        <v>0</v>
      </c>
      <c r="I78" s="43">
        <v>0</v>
      </c>
      <c r="J78" s="43">
        <v>0</v>
      </c>
      <c r="K78" s="35">
        <v>14547.687570942364</v>
      </c>
      <c r="L78" s="35">
        <v>11443.650480664093</v>
      </c>
      <c r="M78" s="36">
        <v>434.7579035819511</v>
      </c>
      <c r="N78" s="35">
        <v>438.90280267402255</v>
      </c>
      <c r="O78" s="35">
        <v>5350.0000507365539</v>
      </c>
      <c r="P78" s="35">
        <v>77.755279789127925</v>
      </c>
      <c r="Q78" s="36">
        <v>0</v>
      </c>
      <c r="R78" s="35">
        <v>0</v>
      </c>
      <c r="S78" s="35">
        <v>544.84215611689524</v>
      </c>
      <c r="T78" s="35">
        <v>30.419715016320762</v>
      </c>
      <c r="U78" s="44">
        <v>575.261871133216</v>
      </c>
    </row>
    <row r="79" spans="1:21" x14ac:dyDescent="0.2">
      <c r="A79" s="114">
        <v>28</v>
      </c>
      <c r="B79" s="114">
        <v>32</v>
      </c>
      <c r="C79" s="114">
        <v>42</v>
      </c>
      <c r="D79" s="114">
        <v>28</v>
      </c>
      <c r="E79" s="34" t="s">
        <v>40</v>
      </c>
      <c r="F79" s="19">
        <v>9837.7614451482241</v>
      </c>
      <c r="G79" s="35">
        <v>20014.793681844269</v>
      </c>
      <c r="H79" s="43">
        <v>0</v>
      </c>
      <c r="I79" s="43">
        <v>0</v>
      </c>
      <c r="J79" s="43">
        <v>0</v>
      </c>
      <c r="K79" s="35">
        <v>12457.762400830137</v>
      </c>
      <c r="L79" s="35">
        <v>417.94467865220008</v>
      </c>
      <c r="M79" s="36">
        <v>5694.8085590285282</v>
      </c>
      <c r="N79" s="35">
        <v>75.428944768680026</v>
      </c>
      <c r="O79" s="35">
        <v>124.41248992681793</v>
      </c>
      <c r="P79" s="35">
        <v>1126.4079148039043</v>
      </c>
      <c r="Q79" s="36">
        <v>0</v>
      </c>
      <c r="R79" s="35">
        <v>0</v>
      </c>
      <c r="S79" s="35">
        <v>455.94899745218407</v>
      </c>
      <c r="T79" s="35">
        <v>0</v>
      </c>
      <c r="U79" s="44">
        <v>455.94899745218407</v>
      </c>
    </row>
    <row r="80" spans="1:21" x14ac:dyDescent="0.2">
      <c r="A80" s="114">
        <v>34</v>
      </c>
      <c r="B80" s="114">
        <v>33</v>
      </c>
      <c r="C80" s="114">
        <v>43</v>
      </c>
      <c r="D80" s="114">
        <v>34</v>
      </c>
      <c r="E80" s="34" t="s">
        <v>41</v>
      </c>
      <c r="F80" s="19">
        <v>1766.6599272603798</v>
      </c>
      <c r="G80" s="35">
        <v>0.42268054377599995</v>
      </c>
      <c r="H80" s="43">
        <v>0</v>
      </c>
      <c r="I80" s="43">
        <v>0</v>
      </c>
      <c r="J80" s="43">
        <v>0</v>
      </c>
      <c r="K80" s="35">
        <v>6228.603512712044</v>
      </c>
      <c r="L80" s="35">
        <v>108.56250245438952</v>
      </c>
      <c r="M80" s="36">
        <v>0</v>
      </c>
      <c r="N80" s="35">
        <v>164.93358484549597</v>
      </c>
      <c r="O80" s="35">
        <v>398.25573563174788</v>
      </c>
      <c r="P80" s="35">
        <v>0</v>
      </c>
      <c r="Q80" s="36">
        <v>0</v>
      </c>
      <c r="R80" s="35">
        <v>0</v>
      </c>
      <c r="S80" s="35">
        <v>16.198361124480002</v>
      </c>
      <c r="T80" s="35">
        <v>9.2814175063320015</v>
      </c>
      <c r="U80" s="44">
        <v>25.479778630812003</v>
      </c>
    </row>
    <row r="81" spans="1:21" x14ac:dyDescent="0.2">
      <c r="A81" s="114">
        <v>35</v>
      </c>
      <c r="B81" s="114">
        <v>34</v>
      </c>
      <c r="C81" s="114">
        <v>44</v>
      </c>
      <c r="D81" s="114">
        <v>35</v>
      </c>
      <c r="E81" s="34" t="s">
        <v>42</v>
      </c>
      <c r="F81" s="19">
        <v>685.61476180141267</v>
      </c>
      <c r="G81" s="35">
        <v>1222.2656954310535</v>
      </c>
      <c r="H81" s="43">
        <v>0</v>
      </c>
      <c r="I81" s="43">
        <v>0</v>
      </c>
      <c r="J81" s="43">
        <v>0</v>
      </c>
      <c r="K81" s="35">
        <v>293.90289668251546</v>
      </c>
      <c r="L81" s="35">
        <v>226.27347452813294</v>
      </c>
      <c r="M81" s="36">
        <v>424.82111519699345</v>
      </c>
      <c r="N81" s="35">
        <v>223.80955540555692</v>
      </c>
      <c r="O81" s="35">
        <v>387.59093474059813</v>
      </c>
      <c r="P81" s="35">
        <v>857.1588255981851</v>
      </c>
      <c r="Q81" s="36">
        <v>0</v>
      </c>
      <c r="R81" s="35">
        <v>0</v>
      </c>
      <c r="S81" s="35">
        <v>10.417228294914374</v>
      </c>
      <c r="T81" s="35">
        <v>0</v>
      </c>
      <c r="U81" s="44">
        <v>10.417228294914374</v>
      </c>
    </row>
    <row r="82" spans="1:21" x14ac:dyDescent="0.2">
      <c r="A82" s="114">
        <v>4</v>
      </c>
      <c r="B82" s="114">
        <v>13</v>
      </c>
      <c r="C82" s="114">
        <v>47</v>
      </c>
      <c r="D82" s="114">
        <v>4</v>
      </c>
      <c r="E82" s="34" t="s">
        <v>43</v>
      </c>
      <c r="F82" s="19">
        <v>4203.0125592046625</v>
      </c>
      <c r="G82" s="35">
        <v>19042.27439970701</v>
      </c>
      <c r="H82" s="50">
        <v>214.04689780331125</v>
      </c>
      <c r="I82" s="35">
        <v>311.65003327470305</v>
      </c>
      <c r="J82" s="50">
        <v>0</v>
      </c>
      <c r="K82" s="35">
        <v>3412.676826221591</v>
      </c>
      <c r="L82" s="35">
        <v>7364.5178221435963</v>
      </c>
      <c r="M82" s="36">
        <v>1007.4332230796506</v>
      </c>
      <c r="N82" s="35">
        <v>13921.029961693204</v>
      </c>
      <c r="O82" s="35">
        <v>1838.4046535718994</v>
      </c>
      <c r="P82" s="35">
        <v>490.03322052964825</v>
      </c>
      <c r="Q82" s="36">
        <v>0</v>
      </c>
      <c r="R82" s="35">
        <v>0</v>
      </c>
      <c r="S82" s="35">
        <v>442.29469847172214</v>
      </c>
      <c r="T82" s="35">
        <v>360.82508161681773</v>
      </c>
      <c r="U82" s="44">
        <v>803.11978008853987</v>
      </c>
    </row>
    <row r="83" spans="1:21" x14ac:dyDescent="0.2">
      <c r="A83" s="114">
        <v>14</v>
      </c>
      <c r="B83" s="114">
        <v>14</v>
      </c>
      <c r="C83" s="114">
        <v>48</v>
      </c>
      <c r="D83" s="114">
        <v>14</v>
      </c>
      <c r="E83" s="34" t="s">
        <v>44</v>
      </c>
      <c r="F83" s="19">
        <v>1980.6987987137647</v>
      </c>
      <c r="G83" s="35">
        <v>1973.4574103829661</v>
      </c>
      <c r="H83" s="50">
        <v>0</v>
      </c>
      <c r="I83" s="35">
        <v>0</v>
      </c>
      <c r="J83" s="50">
        <v>0</v>
      </c>
      <c r="K83" s="35">
        <v>20164.00396503447</v>
      </c>
      <c r="L83" s="35">
        <v>24996.997362811155</v>
      </c>
      <c r="M83" s="36">
        <v>83.96853650877523</v>
      </c>
      <c r="N83" s="35">
        <v>3480.4685277644326</v>
      </c>
      <c r="O83" s="35">
        <v>238.22769955057578</v>
      </c>
      <c r="P83" s="35">
        <v>0</v>
      </c>
      <c r="Q83" s="36">
        <v>0</v>
      </c>
      <c r="R83" s="35">
        <v>5.1941706910337775</v>
      </c>
      <c r="S83" s="35">
        <v>1394.4498109510635</v>
      </c>
      <c r="T83" s="35">
        <v>95.380691960825345</v>
      </c>
      <c r="U83" s="44">
        <v>1495.0246736029226</v>
      </c>
    </row>
    <row r="84" spans="1:21" x14ac:dyDescent="0.2">
      <c r="A84" s="114">
        <v>36</v>
      </c>
      <c r="B84" s="114">
        <v>15</v>
      </c>
      <c r="C84" s="114">
        <v>49</v>
      </c>
      <c r="D84" s="114">
        <v>36</v>
      </c>
      <c r="E84" s="34" t="s">
        <v>45</v>
      </c>
      <c r="F84" s="19">
        <v>482.95727658986124</v>
      </c>
      <c r="G84" s="35">
        <v>9149.9663388202753</v>
      </c>
      <c r="H84" s="50">
        <v>130.12767520753241</v>
      </c>
      <c r="I84" s="35">
        <v>0</v>
      </c>
      <c r="J84" s="50">
        <v>0</v>
      </c>
      <c r="K84" s="35">
        <v>95.777548802879991</v>
      </c>
      <c r="L84" s="35">
        <v>1492.3866767202323</v>
      </c>
      <c r="M84" s="36">
        <v>3394.5127621542233</v>
      </c>
      <c r="N84" s="35">
        <v>12315.438098355504</v>
      </c>
      <c r="O84" s="35">
        <v>2639.6139152147157</v>
      </c>
      <c r="P84" s="35">
        <v>2145.568709741819</v>
      </c>
      <c r="Q84" s="36">
        <v>0</v>
      </c>
      <c r="R84" s="35">
        <v>0</v>
      </c>
      <c r="S84" s="35">
        <v>124.74168209125725</v>
      </c>
      <c r="T84" s="35">
        <v>0</v>
      </c>
      <c r="U84" s="44">
        <v>124.74168209125725</v>
      </c>
    </row>
    <row r="85" spans="1:21" x14ac:dyDescent="0.2">
      <c r="A85" s="114">
        <v>20</v>
      </c>
      <c r="B85" s="114">
        <v>40</v>
      </c>
      <c r="C85" s="114">
        <v>52</v>
      </c>
      <c r="D85" s="114">
        <v>20</v>
      </c>
      <c r="E85" s="34" t="s">
        <v>46</v>
      </c>
      <c r="F85" s="19">
        <v>8552.2596879198536</v>
      </c>
      <c r="G85" s="35">
        <v>547.52840569917942</v>
      </c>
      <c r="H85" s="43">
        <v>0</v>
      </c>
      <c r="I85" s="43">
        <v>0</v>
      </c>
      <c r="J85" s="43">
        <v>0</v>
      </c>
      <c r="K85" s="35">
        <v>47504.480061603164</v>
      </c>
      <c r="L85" s="35">
        <v>1994.6037759090966</v>
      </c>
      <c r="M85" s="36">
        <v>0</v>
      </c>
      <c r="N85" s="35">
        <v>202.51797584241197</v>
      </c>
      <c r="O85" s="35">
        <v>181.01895142689597</v>
      </c>
      <c r="P85" s="35">
        <v>0</v>
      </c>
      <c r="Q85" s="36">
        <v>0</v>
      </c>
      <c r="R85" s="35">
        <v>0</v>
      </c>
      <c r="S85" s="35">
        <v>1095.3014509911741</v>
      </c>
      <c r="T85" s="35">
        <v>5.8025920710559991</v>
      </c>
      <c r="U85" s="44">
        <v>1101.1040430622302</v>
      </c>
    </row>
    <row r="86" spans="1:21" x14ac:dyDescent="0.2">
      <c r="A86" s="114">
        <v>29</v>
      </c>
      <c r="B86" s="114">
        <v>41</v>
      </c>
      <c r="C86" s="114">
        <v>53</v>
      </c>
      <c r="D86" s="114">
        <v>29</v>
      </c>
      <c r="E86" s="34" t="s">
        <v>47</v>
      </c>
      <c r="F86" s="19">
        <v>20739.434957407197</v>
      </c>
      <c r="G86" s="35">
        <v>3388.1745869579622</v>
      </c>
      <c r="H86" s="43">
        <v>36.509497058516395</v>
      </c>
      <c r="I86" s="43">
        <v>0</v>
      </c>
      <c r="J86" s="43">
        <v>0</v>
      </c>
      <c r="K86" s="35">
        <v>67029.865481035653</v>
      </c>
      <c r="L86" s="35">
        <v>2549.9175359142246</v>
      </c>
      <c r="M86" s="36">
        <v>0</v>
      </c>
      <c r="N86" s="35">
        <v>6444.0193212383901</v>
      </c>
      <c r="O86" s="35">
        <v>52.118232172831995</v>
      </c>
      <c r="P86" s="35">
        <v>0</v>
      </c>
      <c r="Q86" s="36">
        <v>0</v>
      </c>
      <c r="R86" s="35">
        <v>0</v>
      </c>
      <c r="S86" s="35">
        <v>517.06640182374406</v>
      </c>
      <c r="T86" s="35">
        <v>14.069983555487994</v>
      </c>
      <c r="U86" s="44">
        <v>531.13638537923202</v>
      </c>
    </row>
    <row r="87" spans="1:21" x14ac:dyDescent="0.2">
      <c r="A87" s="114">
        <v>39</v>
      </c>
      <c r="B87" s="114">
        <v>42</v>
      </c>
      <c r="C87" s="114">
        <v>54</v>
      </c>
      <c r="D87" s="114">
        <v>39</v>
      </c>
      <c r="E87" s="34" t="s">
        <v>48</v>
      </c>
      <c r="F87" s="19">
        <v>16074.965043285023</v>
      </c>
      <c r="G87" s="35">
        <v>112.46855851455044</v>
      </c>
      <c r="H87" s="43">
        <v>0</v>
      </c>
      <c r="I87" s="43">
        <v>0</v>
      </c>
      <c r="J87" s="43">
        <v>0</v>
      </c>
      <c r="K87" s="35">
        <v>11850.710531673225</v>
      </c>
      <c r="L87" s="35">
        <v>0</v>
      </c>
      <c r="M87" s="36">
        <v>0</v>
      </c>
      <c r="N87" s="35">
        <v>1996.7077018813891</v>
      </c>
      <c r="O87" s="35">
        <v>0</v>
      </c>
      <c r="P87" s="35">
        <v>0</v>
      </c>
      <c r="Q87" s="36">
        <v>0</v>
      </c>
      <c r="R87" s="35">
        <v>0</v>
      </c>
      <c r="S87" s="35">
        <v>402.37833691130015</v>
      </c>
      <c r="T87" s="35">
        <v>46.982651563739154</v>
      </c>
      <c r="U87" s="44">
        <v>449.36098847503933</v>
      </c>
    </row>
    <row r="88" spans="1:21" x14ac:dyDescent="0.2">
      <c r="A88" s="114">
        <v>45</v>
      </c>
      <c r="B88" s="114">
        <v>43</v>
      </c>
      <c r="C88" s="114">
        <v>55</v>
      </c>
      <c r="D88" s="114">
        <v>45</v>
      </c>
      <c r="E88" s="34" t="s">
        <v>49</v>
      </c>
      <c r="F88" s="19">
        <v>3458.0074050242006</v>
      </c>
      <c r="G88" s="35">
        <v>222.54216590770818</v>
      </c>
      <c r="H88" s="43">
        <v>0</v>
      </c>
      <c r="I88" s="43">
        <v>0</v>
      </c>
      <c r="J88" s="43">
        <v>0</v>
      </c>
      <c r="K88" s="35">
        <v>28156.16628314805</v>
      </c>
      <c r="L88" s="35">
        <v>24.688236003929259</v>
      </c>
      <c r="M88" s="36">
        <v>0</v>
      </c>
      <c r="N88" s="35">
        <v>324.37448591867292</v>
      </c>
      <c r="O88" s="35">
        <v>0</v>
      </c>
      <c r="P88" s="35">
        <v>0</v>
      </c>
      <c r="Q88" s="36">
        <v>0</v>
      </c>
      <c r="R88" s="35">
        <v>0</v>
      </c>
      <c r="S88" s="35">
        <v>531.23906301665954</v>
      </c>
      <c r="T88" s="35">
        <v>0</v>
      </c>
      <c r="U88" s="44">
        <v>531.23906301665954</v>
      </c>
    </row>
    <row r="89" spans="1:21" x14ac:dyDescent="0.2">
      <c r="A89" s="114">
        <v>3</v>
      </c>
      <c r="B89" s="114">
        <v>54</v>
      </c>
      <c r="C89" s="114">
        <v>58</v>
      </c>
      <c r="D89" s="114">
        <v>3</v>
      </c>
      <c r="E89" s="34" t="s">
        <v>50</v>
      </c>
      <c r="F89" s="19">
        <v>1992.4856286108952</v>
      </c>
      <c r="G89" s="35">
        <v>3634.2308610546274</v>
      </c>
      <c r="H89" s="43">
        <v>58.425954294707999</v>
      </c>
      <c r="I89" s="43">
        <v>0</v>
      </c>
      <c r="J89" s="43">
        <v>0</v>
      </c>
      <c r="K89" s="35">
        <v>2463.2156180172165</v>
      </c>
      <c r="L89" s="35">
        <v>1529.3770932414816</v>
      </c>
      <c r="M89" s="36">
        <v>0</v>
      </c>
      <c r="N89" s="35">
        <v>984.03806303887188</v>
      </c>
      <c r="O89" s="35">
        <v>35.414633122664398</v>
      </c>
      <c r="P89" s="35">
        <v>0</v>
      </c>
      <c r="Q89" s="36">
        <v>720.25576928184512</v>
      </c>
      <c r="R89" s="35">
        <v>0</v>
      </c>
      <c r="S89" s="35">
        <v>0</v>
      </c>
      <c r="T89" s="35">
        <v>38.583516270892005</v>
      </c>
      <c r="U89" s="44">
        <v>758.83928555273712</v>
      </c>
    </row>
    <row r="90" spans="1:21" x14ac:dyDescent="0.2">
      <c r="A90" s="114">
        <v>21</v>
      </c>
      <c r="B90" s="114">
        <v>55</v>
      </c>
      <c r="C90" s="114">
        <v>59</v>
      </c>
      <c r="D90" s="114">
        <v>21</v>
      </c>
      <c r="E90" s="34" t="s">
        <v>51</v>
      </c>
      <c r="F90" s="19">
        <v>1421.5280931087793</v>
      </c>
      <c r="G90" s="35">
        <v>19235.751202871077</v>
      </c>
      <c r="H90" s="43">
        <v>46.06541635150721</v>
      </c>
      <c r="I90" s="43">
        <v>0</v>
      </c>
      <c r="J90" s="43">
        <v>0</v>
      </c>
      <c r="K90" s="35">
        <v>7920.1570163958277</v>
      </c>
      <c r="L90" s="35">
        <v>5870.6581322852971</v>
      </c>
      <c r="M90" s="36">
        <v>0</v>
      </c>
      <c r="N90" s="35">
        <v>1405.5314724362124</v>
      </c>
      <c r="O90" s="35">
        <v>17.871622264152066</v>
      </c>
      <c r="P90" s="35">
        <v>131.99363078051118</v>
      </c>
      <c r="Q90" s="36">
        <v>2701.6959397241512</v>
      </c>
      <c r="R90" s="35">
        <v>87.703522843906072</v>
      </c>
      <c r="S90" s="35">
        <v>521.56927017529995</v>
      </c>
      <c r="T90" s="35">
        <v>51.904109376057065</v>
      </c>
      <c r="U90" s="44">
        <v>3362.8728421194146</v>
      </c>
    </row>
    <row r="91" spans="1:21" x14ac:dyDescent="0.2">
      <c r="A91" s="114">
        <v>33</v>
      </c>
      <c r="B91" s="114">
        <v>56</v>
      </c>
      <c r="C91" s="114">
        <v>60</v>
      </c>
      <c r="D91" s="114">
        <v>33</v>
      </c>
      <c r="E91" s="34" t="s">
        <v>52</v>
      </c>
      <c r="F91" s="19">
        <v>3081.1151774318892</v>
      </c>
      <c r="G91" s="35">
        <v>2242.2250707787775</v>
      </c>
      <c r="H91" s="43">
        <v>0</v>
      </c>
      <c r="I91" s="43">
        <v>21.772192178927344</v>
      </c>
      <c r="J91" s="43">
        <v>0</v>
      </c>
      <c r="K91" s="35">
        <v>890.66634153259724</v>
      </c>
      <c r="L91" s="35">
        <v>1065.6408077610952</v>
      </c>
      <c r="M91" s="36">
        <v>2567.2395448983798</v>
      </c>
      <c r="N91" s="35">
        <v>2909.9269974018193</v>
      </c>
      <c r="O91" s="35">
        <v>110.00760688391779</v>
      </c>
      <c r="P91" s="35">
        <v>0</v>
      </c>
      <c r="Q91" s="36">
        <v>72.045259104999346</v>
      </c>
      <c r="R91" s="35">
        <v>90.761185183229117</v>
      </c>
      <c r="S91" s="35">
        <v>227.35816313300086</v>
      </c>
      <c r="T91" s="35">
        <v>14.249371262171456</v>
      </c>
      <c r="U91" s="44">
        <v>404.41397868340079</v>
      </c>
    </row>
    <row r="92" spans="1:21" x14ac:dyDescent="0.2">
      <c r="A92" s="114">
        <v>41</v>
      </c>
      <c r="B92" s="114">
        <v>57</v>
      </c>
      <c r="C92" s="114">
        <v>61</v>
      </c>
      <c r="D92" s="114">
        <v>41</v>
      </c>
      <c r="E92" s="34" t="s">
        <v>53</v>
      </c>
      <c r="F92" s="19">
        <v>2020.3787252367788</v>
      </c>
      <c r="G92" s="35">
        <v>10743.26293242457</v>
      </c>
      <c r="H92" s="43">
        <v>143.74000533876477</v>
      </c>
      <c r="I92" s="43">
        <v>0</v>
      </c>
      <c r="J92" s="43">
        <v>0</v>
      </c>
      <c r="K92" s="35">
        <v>2771.0860963585824</v>
      </c>
      <c r="L92" s="35">
        <v>2973.2672879496022</v>
      </c>
      <c r="M92" s="36">
        <v>0</v>
      </c>
      <c r="N92" s="35">
        <v>370.44616996278808</v>
      </c>
      <c r="O92" s="35">
        <v>0</v>
      </c>
      <c r="P92" s="35">
        <v>9.4131661237066204</v>
      </c>
      <c r="Q92" s="36">
        <v>13901.730620711935</v>
      </c>
      <c r="R92" s="35">
        <v>0</v>
      </c>
      <c r="S92" s="35">
        <v>336.16996485135763</v>
      </c>
      <c r="T92" s="35">
        <v>435.5967264842327</v>
      </c>
      <c r="U92" s="44">
        <v>14673.497312047524</v>
      </c>
    </row>
    <row r="93" spans="1:21" x14ac:dyDescent="0.2">
      <c r="A93" s="114">
        <v>10</v>
      </c>
      <c r="B93" s="114">
        <v>36</v>
      </c>
      <c r="C93" s="114">
        <v>64</v>
      </c>
      <c r="D93" s="114">
        <v>10</v>
      </c>
      <c r="E93" s="34" t="s">
        <v>54</v>
      </c>
      <c r="F93" s="19">
        <v>3781.549143589602</v>
      </c>
      <c r="G93" s="35">
        <v>4099.3326161252971</v>
      </c>
      <c r="H93" s="43">
        <v>0</v>
      </c>
      <c r="I93" s="43">
        <v>0</v>
      </c>
      <c r="J93" s="43">
        <v>0</v>
      </c>
      <c r="K93" s="35">
        <v>2603.5545995463722</v>
      </c>
      <c r="L93" s="35">
        <v>1826.7821940510757</v>
      </c>
      <c r="M93" s="36">
        <v>2119.5002684400001</v>
      </c>
      <c r="N93" s="35">
        <v>9906.5012779575791</v>
      </c>
      <c r="O93" s="35">
        <v>0</v>
      </c>
      <c r="P93" s="35">
        <v>1209.2965139327998</v>
      </c>
      <c r="Q93" s="36">
        <v>0</v>
      </c>
      <c r="R93" s="35">
        <v>923.1673466393039</v>
      </c>
      <c r="S93" s="35">
        <v>1845.1762503228715</v>
      </c>
      <c r="T93" s="35">
        <v>525.70544216261112</v>
      </c>
      <c r="U93" s="44">
        <v>3294.0490391247868</v>
      </c>
    </row>
    <row r="94" spans="1:21" x14ac:dyDescent="0.2">
      <c r="A94" s="114">
        <v>12</v>
      </c>
      <c r="B94" s="114">
        <v>37</v>
      </c>
      <c r="C94" s="114">
        <v>65</v>
      </c>
      <c r="D94" s="114">
        <v>12</v>
      </c>
      <c r="E94" s="34" t="s">
        <v>55</v>
      </c>
      <c r="F94" s="19">
        <v>0</v>
      </c>
      <c r="G94" s="35">
        <v>294.51895821901201</v>
      </c>
      <c r="H94" s="43">
        <v>0</v>
      </c>
      <c r="I94" s="43">
        <v>245.80717323820127</v>
      </c>
      <c r="J94" s="43">
        <v>0</v>
      </c>
      <c r="K94" s="35">
        <v>17.505088292060691</v>
      </c>
      <c r="L94" s="35">
        <v>96.197250889375979</v>
      </c>
      <c r="M94" s="36">
        <v>143.56072286999998</v>
      </c>
      <c r="N94" s="35">
        <v>1831.4740440723963</v>
      </c>
      <c r="O94" s="35">
        <v>266.91699302064001</v>
      </c>
      <c r="P94" s="35">
        <v>195.26224202247604</v>
      </c>
      <c r="Q94" s="36">
        <v>277.12073334246406</v>
      </c>
      <c r="R94" s="35">
        <v>1126.9310734216081</v>
      </c>
      <c r="S94" s="35">
        <v>74.304126884748001</v>
      </c>
      <c r="T94" s="35">
        <v>340.50324167927198</v>
      </c>
      <c r="U94" s="44">
        <v>1818.8591753280921</v>
      </c>
    </row>
    <row r="95" spans="1:21" x14ac:dyDescent="0.2">
      <c r="A95" s="114">
        <v>42</v>
      </c>
      <c r="B95" s="114">
        <v>38</v>
      </c>
      <c r="C95" s="114">
        <v>66</v>
      </c>
      <c r="D95" s="114">
        <v>42</v>
      </c>
      <c r="E95" s="34" t="s">
        <v>56</v>
      </c>
      <c r="F95" s="19">
        <v>0</v>
      </c>
      <c r="G95" s="35">
        <v>1773.7345583679082</v>
      </c>
      <c r="H95" s="43">
        <v>0</v>
      </c>
      <c r="I95" s="43">
        <v>0</v>
      </c>
      <c r="J95" s="43">
        <v>0</v>
      </c>
      <c r="K95" s="35">
        <v>735.61136965680055</v>
      </c>
      <c r="L95" s="35">
        <v>501.17116768754869</v>
      </c>
      <c r="M95" s="36">
        <v>705.20801636751185</v>
      </c>
      <c r="N95" s="35">
        <v>1319.6976602600723</v>
      </c>
      <c r="O95" s="35">
        <v>7.1366540791360018</v>
      </c>
      <c r="P95" s="35">
        <v>11.210411564079998</v>
      </c>
      <c r="Q95" s="36">
        <v>0</v>
      </c>
      <c r="R95" s="35">
        <v>0</v>
      </c>
      <c r="S95" s="35">
        <v>148.691660518384</v>
      </c>
      <c r="T95" s="35">
        <v>88.698404121006675</v>
      </c>
      <c r="U95" s="44">
        <v>237.39006463939069</v>
      </c>
    </row>
    <row r="96" spans="1:21" x14ac:dyDescent="0.2">
      <c r="A96" s="114">
        <v>6</v>
      </c>
      <c r="B96" s="114">
        <v>8</v>
      </c>
      <c r="C96" s="114">
        <v>69</v>
      </c>
      <c r="D96" s="114">
        <v>6</v>
      </c>
      <c r="E96" s="34" t="s">
        <v>57</v>
      </c>
      <c r="F96" s="19">
        <v>749.75054980271807</v>
      </c>
      <c r="G96" s="35">
        <v>5584.3108639313386</v>
      </c>
      <c r="H96" s="43">
        <v>1134.2890341523239</v>
      </c>
      <c r="I96" s="43">
        <v>0</v>
      </c>
      <c r="J96" s="43">
        <v>0</v>
      </c>
      <c r="K96" s="35">
        <v>3324.5138615111814</v>
      </c>
      <c r="L96" s="35">
        <v>289.1486804757248</v>
      </c>
      <c r="M96" s="36">
        <v>1992.9658985209924</v>
      </c>
      <c r="N96" s="35">
        <v>7691.4618730257926</v>
      </c>
      <c r="O96" s="35">
        <v>251.12958445710217</v>
      </c>
      <c r="P96" s="35">
        <v>761.45029468135021</v>
      </c>
      <c r="Q96" s="36">
        <v>788.66324879322156</v>
      </c>
      <c r="R96" s="35">
        <v>0</v>
      </c>
      <c r="S96" s="35">
        <v>3319.8937856512439</v>
      </c>
      <c r="T96" s="35">
        <v>230.25428384688189</v>
      </c>
      <c r="U96" s="44">
        <v>4338.8113182913476</v>
      </c>
    </row>
    <row r="97" spans="1:21" x14ac:dyDescent="0.2">
      <c r="A97" s="114">
        <v>38</v>
      </c>
      <c r="B97" s="114">
        <v>9</v>
      </c>
      <c r="C97" s="114">
        <v>70</v>
      </c>
      <c r="D97" s="114">
        <v>38</v>
      </c>
      <c r="E97" s="34" t="s">
        <v>58</v>
      </c>
      <c r="F97" s="19">
        <v>10.430736846890191</v>
      </c>
      <c r="G97" s="35">
        <v>433.48564898239994</v>
      </c>
      <c r="H97" s="43">
        <v>0</v>
      </c>
      <c r="I97" s="43">
        <v>0</v>
      </c>
      <c r="J97" s="43">
        <v>0</v>
      </c>
      <c r="K97" s="35">
        <v>3.2341170304799984</v>
      </c>
      <c r="L97" s="35">
        <v>0</v>
      </c>
      <c r="M97" s="36">
        <v>0</v>
      </c>
      <c r="N97" s="35">
        <v>467.12807321399572</v>
      </c>
      <c r="O97" s="35">
        <v>5.9044188185439994</v>
      </c>
      <c r="P97" s="35">
        <v>0</v>
      </c>
      <c r="Q97" s="36">
        <v>493.69395425683859</v>
      </c>
      <c r="R97" s="35">
        <v>108.04227517439999</v>
      </c>
      <c r="S97" s="35">
        <v>108.04746833844798</v>
      </c>
      <c r="T97" s="35">
        <v>60.403154594399993</v>
      </c>
      <c r="U97" s="44">
        <v>770.18685236408658</v>
      </c>
    </row>
    <row r="98" spans="1:21" ht="12.6" thickBot="1" x14ac:dyDescent="0.3">
      <c r="A98" s="114">
        <v>72</v>
      </c>
      <c r="B98" s="114">
        <v>72</v>
      </c>
      <c r="C98" s="114">
        <v>71</v>
      </c>
      <c r="D98" s="114">
        <v>72</v>
      </c>
      <c r="E98" s="31"/>
      <c r="F98" s="11"/>
      <c r="G98" s="12"/>
      <c r="H98" s="13"/>
      <c r="I98" s="13"/>
      <c r="J98" s="13"/>
      <c r="K98" s="12"/>
      <c r="L98" s="12"/>
      <c r="M98" s="51"/>
      <c r="N98" s="52"/>
      <c r="O98" s="52"/>
      <c r="P98" s="52"/>
      <c r="Q98" s="51"/>
      <c r="R98" s="52"/>
      <c r="S98" s="52"/>
      <c r="T98" s="52"/>
      <c r="U98" s="49"/>
    </row>
    <row r="99" spans="1:21" ht="12.6" thickBot="1" x14ac:dyDescent="0.3">
      <c r="A99" s="153">
        <v>59</v>
      </c>
      <c r="B99" s="153">
        <v>59</v>
      </c>
      <c r="C99" s="114">
        <v>72</v>
      </c>
      <c r="D99" s="153">
        <v>59</v>
      </c>
      <c r="E99" s="53" t="s">
        <v>93</v>
      </c>
      <c r="F99" s="54">
        <v>351964.73064052872</v>
      </c>
      <c r="G99" s="55">
        <v>136978.10370658195</v>
      </c>
      <c r="H99" s="56">
        <v>2612.6134868622503</v>
      </c>
      <c r="I99" s="56">
        <v>756.07101898455562</v>
      </c>
      <c r="J99" s="56">
        <v>107.87738556345602</v>
      </c>
      <c r="K99" s="55">
        <v>711625.38926187914</v>
      </c>
      <c r="L99" s="55">
        <v>119555.39187280864</v>
      </c>
      <c r="M99" s="54">
        <v>38569.133454739553</v>
      </c>
      <c r="N99" s="55">
        <v>151524.81679282611</v>
      </c>
      <c r="O99" s="55">
        <v>23939.000764707009</v>
      </c>
      <c r="P99" s="55">
        <v>9281.3221674363722</v>
      </c>
      <c r="Q99" s="54">
        <v>19127.267759039394</v>
      </c>
      <c r="R99" s="55">
        <v>2654.4158788506888</v>
      </c>
      <c r="S99" s="55">
        <v>30255.57425822422</v>
      </c>
      <c r="T99" s="55">
        <v>6959.5210399710131</v>
      </c>
      <c r="U99" s="57">
        <v>58996.77893608532</v>
      </c>
    </row>
    <row r="100" spans="1:21" x14ac:dyDescent="0.2">
      <c r="E100" s="58" t="s">
        <v>125</v>
      </c>
      <c r="F100" s="39"/>
      <c r="G100" s="39"/>
      <c r="H100" s="39"/>
      <c r="I100" s="39"/>
      <c r="J100" s="39"/>
      <c r="K100" s="39"/>
      <c r="L100" s="39"/>
      <c r="M100" s="60"/>
      <c r="N100" s="39"/>
      <c r="O100" s="39"/>
      <c r="P100" s="39"/>
      <c r="Q100" s="60"/>
      <c r="R100" s="39"/>
      <c r="S100" s="39"/>
      <c r="T100" s="39"/>
      <c r="U100" s="39"/>
    </row>
    <row r="101" spans="1:21" x14ac:dyDescent="0.2">
      <c r="E101" s="39"/>
      <c r="F101" s="39"/>
      <c r="G101" s="39"/>
      <c r="H101" s="39"/>
      <c r="I101" s="39"/>
      <c r="J101" s="39"/>
      <c r="K101" s="39"/>
      <c r="L101" s="39"/>
      <c r="M101" s="60"/>
      <c r="N101" s="39"/>
      <c r="O101" s="39"/>
      <c r="P101" s="39"/>
      <c r="Q101" s="60"/>
      <c r="R101" s="39"/>
      <c r="S101" s="39"/>
      <c r="T101" s="39"/>
      <c r="U101" s="39"/>
    </row>
    <row r="102" spans="1:21" ht="12.6" thickBot="1" x14ac:dyDescent="0.3">
      <c r="E102" s="20" t="s">
        <v>155</v>
      </c>
      <c r="F102" s="68"/>
      <c r="G102" s="21"/>
      <c r="H102" s="21"/>
      <c r="I102" s="21"/>
      <c r="J102" s="21"/>
      <c r="K102" s="21"/>
      <c r="L102" s="21"/>
      <c r="M102" s="24"/>
      <c r="N102" s="21"/>
      <c r="O102" s="21"/>
      <c r="P102" s="21"/>
      <c r="Q102" s="24"/>
      <c r="R102" s="21"/>
      <c r="S102" s="21"/>
      <c r="T102" s="21"/>
      <c r="U102" s="21"/>
    </row>
    <row r="103" spans="1:21" ht="36.6" thickBot="1" x14ac:dyDescent="0.25">
      <c r="A103" s="114" t="s">
        <v>111</v>
      </c>
      <c r="B103" s="114" t="s">
        <v>110</v>
      </c>
      <c r="C103" s="114" t="s">
        <v>109</v>
      </c>
      <c r="D103" s="114" t="s">
        <v>108</v>
      </c>
      <c r="E103" s="25" t="s">
        <v>107</v>
      </c>
      <c r="F103" s="26" t="s">
        <v>0</v>
      </c>
      <c r="G103" s="27" t="s">
        <v>1</v>
      </c>
      <c r="H103" s="26" t="s">
        <v>120</v>
      </c>
      <c r="I103" s="27" t="s">
        <v>121</v>
      </c>
      <c r="J103" s="28" t="s">
        <v>2</v>
      </c>
      <c r="K103" s="28" t="s">
        <v>3</v>
      </c>
      <c r="L103" s="28" t="s">
        <v>4</v>
      </c>
      <c r="M103" s="28" t="s">
        <v>5</v>
      </c>
      <c r="N103" s="28" t="s">
        <v>6</v>
      </c>
      <c r="O103" s="28" t="s">
        <v>7</v>
      </c>
      <c r="P103" s="28" t="s">
        <v>8</v>
      </c>
      <c r="Q103" s="28" t="s">
        <v>9</v>
      </c>
      <c r="R103" s="28" t="s">
        <v>10</v>
      </c>
      <c r="S103" s="28" t="s">
        <v>11</v>
      </c>
      <c r="T103" s="28" t="s">
        <v>12</v>
      </c>
      <c r="U103" s="30" t="s">
        <v>61</v>
      </c>
    </row>
    <row r="104" spans="1:21" x14ac:dyDescent="0.2">
      <c r="A104" s="114">
        <v>11</v>
      </c>
      <c r="B104" s="114">
        <v>11</v>
      </c>
      <c r="C104" s="114">
        <v>2</v>
      </c>
      <c r="D104" s="114">
        <v>11</v>
      </c>
      <c r="E104" s="34" t="s">
        <v>14</v>
      </c>
      <c r="F104" s="35">
        <v>1785.0329194217904</v>
      </c>
      <c r="G104" s="35">
        <v>604.95366663403092</v>
      </c>
      <c r="H104" s="35">
        <v>0</v>
      </c>
      <c r="I104" s="35">
        <v>0</v>
      </c>
      <c r="J104" s="35">
        <v>0</v>
      </c>
      <c r="K104" s="35">
        <v>527.12487769449626</v>
      </c>
      <c r="L104" s="35">
        <v>78.93535989948883</v>
      </c>
      <c r="M104" s="36">
        <v>0</v>
      </c>
      <c r="N104" s="35">
        <v>154.8880114151969</v>
      </c>
      <c r="O104" s="35">
        <v>174.21749196139825</v>
      </c>
      <c r="P104" s="35">
        <v>129.4807475277087</v>
      </c>
      <c r="Q104" s="36">
        <v>0</v>
      </c>
      <c r="R104" s="35">
        <v>100.85899038945749</v>
      </c>
      <c r="S104" s="35">
        <v>2721.8433332202449</v>
      </c>
      <c r="T104" s="35">
        <v>36.168722132319914</v>
      </c>
      <c r="U104" s="37">
        <v>2858.8710457420225</v>
      </c>
    </row>
    <row r="105" spans="1:21" x14ac:dyDescent="0.2">
      <c r="A105" s="114">
        <v>7</v>
      </c>
      <c r="B105" s="114">
        <v>45</v>
      </c>
      <c r="C105" s="114">
        <v>5</v>
      </c>
      <c r="D105" s="114">
        <v>7</v>
      </c>
      <c r="E105" s="34" t="s">
        <v>15</v>
      </c>
      <c r="F105" s="19">
        <v>0</v>
      </c>
      <c r="G105" s="35">
        <v>1528.6869985586241</v>
      </c>
      <c r="H105" s="43">
        <v>0</v>
      </c>
      <c r="I105" s="43">
        <v>10.794983070600003</v>
      </c>
      <c r="J105" s="43">
        <v>0</v>
      </c>
      <c r="K105" s="35">
        <v>1104.3087617793678</v>
      </c>
      <c r="L105" s="35">
        <v>17.767183122576</v>
      </c>
      <c r="M105" s="36">
        <v>0</v>
      </c>
      <c r="N105" s="35">
        <v>132.63165414316805</v>
      </c>
      <c r="O105" s="35">
        <v>2986.7947000463632</v>
      </c>
      <c r="P105" s="35">
        <v>0</v>
      </c>
      <c r="Q105" s="36">
        <v>0</v>
      </c>
      <c r="R105" s="35">
        <v>0</v>
      </c>
      <c r="S105" s="35">
        <v>8185.0564860341392</v>
      </c>
      <c r="T105" s="35">
        <v>0</v>
      </c>
      <c r="U105" s="44">
        <v>8185.0564860341392</v>
      </c>
    </row>
    <row r="106" spans="1:21" x14ac:dyDescent="0.2">
      <c r="A106" s="114">
        <v>18</v>
      </c>
      <c r="B106" s="114">
        <v>46</v>
      </c>
      <c r="C106" s="114">
        <v>6</v>
      </c>
      <c r="D106" s="114">
        <v>18</v>
      </c>
      <c r="E106" s="34" t="s">
        <v>16</v>
      </c>
      <c r="F106" s="19">
        <v>6.4126165878239991</v>
      </c>
      <c r="G106" s="35">
        <v>0</v>
      </c>
      <c r="H106" s="43">
        <v>0</v>
      </c>
      <c r="I106" s="43">
        <v>0</v>
      </c>
      <c r="J106" s="43">
        <v>0</v>
      </c>
      <c r="K106" s="35">
        <v>441.72987194504805</v>
      </c>
      <c r="L106" s="35">
        <v>8.397997844279999</v>
      </c>
      <c r="M106" s="36">
        <v>0</v>
      </c>
      <c r="N106" s="35">
        <v>0</v>
      </c>
      <c r="O106" s="35">
        <v>293.75457121220876</v>
      </c>
      <c r="P106" s="35">
        <v>0</v>
      </c>
      <c r="Q106" s="36">
        <v>0</v>
      </c>
      <c r="R106" s="35">
        <v>0</v>
      </c>
      <c r="S106" s="35">
        <v>7946.2625900005787</v>
      </c>
      <c r="T106" s="35">
        <v>8.0622358080393948</v>
      </c>
      <c r="U106" s="44">
        <v>7954.3248258086178</v>
      </c>
    </row>
    <row r="107" spans="1:21" x14ac:dyDescent="0.2">
      <c r="A107" s="114">
        <v>37</v>
      </c>
      <c r="B107" s="114">
        <v>47</v>
      </c>
      <c r="C107" s="114">
        <v>7</v>
      </c>
      <c r="D107" s="114">
        <v>37</v>
      </c>
      <c r="E107" s="34" t="s">
        <v>17</v>
      </c>
      <c r="F107" s="19">
        <v>61.429068993275983</v>
      </c>
      <c r="G107" s="35">
        <v>16.884482762862721</v>
      </c>
      <c r="H107" s="43">
        <v>0</v>
      </c>
      <c r="I107" s="43">
        <v>5.8764626784360035</v>
      </c>
      <c r="J107" s="43">
        <v>0</v>
      </c>
      <c r="K107" s="35">
        <v>94.360987204032028</v>
      </c>
      <c r="L107" s="35">
        <v>0</v>
      </c>
      <c r="M107" s="36">
        <v>0</v>
      </c>
      <c r="N107" s="35">
        <v>7.3929598419000015</v>
      </c>
      <c r="O107" s="35">
        <v>369.16608671617684</v>
      </c>
      <c r="P107" s="35">
        <v>0</v>
      </c>
      <c r="Q107" s="36">
        <v>0</v>
      </c>
      <c r="R107" s="35">
        <v>0</v>
      </c>
      <c r="S107" s="35">
        <v>8312.9011234930495</v>
      </c>
      <c r="T107" s="35">
        <v>0</v>
      </c>
      <c r="U107" s="44">
        <v>8312.9011234930495</v>
      </c>
    </row>
    <row r="108" spans="1:21" x14ac:dyDescent="0.2">
      <c r="A108" s="114">
        <v>1</v>
      </c>
      <c r="B108" s="114">
        <v>17</v>
      </c>
      <c r="C108" s="114">
        <v>10</v>
      </c>
      <c r="D108" s="114">
        <v>1</v>
      </c>
      <c r="E108" s="34" t="s">
        <v>18</v>
      </c>
      <c r="F108" s="19">
        <v>1183.9857664848237</v>
      </c>
      <c r="G108" s="35">
        <v>63.914047244080002</v>
      </c>
      <c r="H108" s="43">
        <v>0</v>
      </c>
      <c r="I108" s="43">
        <v>0</v>
      </c>
      <c r="J108" s="43">
        <v>0</v>
      </c>
      <c r="K108" s="35">
        <v>2472.8253460320088</v>
      </c>
      <c r="L108" s="35">
        <v>0</v>
      </c>
      <c r="M108" s="36">
        <v>32.357161917383998</v>
      </c>
      <c r="N108" s="35">
        <v>86.35440600110401</v>
      </c>
      <c r="O108" s="35">
        <v>109.407179961232</v>
      </c>
      <c r="P108" s="35">
        <v>0</v>
      </c>
      <c r="Q108" s="36">
        <v>0</v>
      </c>
      <c r="R108" s="35">
        <v>0</v>
      </c>
      <c r="S108" s="35">
        <v>18812.777644265199</v>
      </c>
      <c r="T108" s="35">
        <v>15.871870098343997</v>
      </c>
      <c r="U108" s="44">
        <v>18828.649514363544</v>
      </c>
    </row>
    <row r="109" spans="1:21" x14ac:dyDescent="0.2">
      <c r="A109" s="114">
        <v>17</v>
      </c>
      <c r="B109" s="114">
        <v>18</v>
      </c>
      <c r="C109" s="114">
        <v>11</v>
      </c>
      <c r="D109" s="114">
        <v>17</v>
      </c>
      <c r="E109" s="34" t="s">
        <v>19</v>
      </c>
      <c r="F109" s="19">
        <v>1964.9308788633866</v>
      </c>
      <c r="G109" s="35">
        <v>594.68182616944</v>
      </c>
      <c r="H109" s="43">
        <v>0</v>
      </c>
      <c r="I109" s="43">
        <v>0</v>
      </c>
      <c r="J109" s="43">
        <v>0</v>
      </c>
      <c r="K109" s="35">
        <v>1775.1861601693761</v>
      </c>
      <c r="L109" s="35">
        <v>304.12678034021451</v>
      </c>
      <c r="M109" s="36">
        <v>0</v>
      </c>
      <c r="N109" s="35">
        <v>34.213240064159997</v>
      </c>
      <c r="O109" s="35">
        <v>2173.3820677148387</v>
      </c>
      <c r="P109" s="35">
        <v>0</v>
      </c>
      <c r="Q109" s="36">
        <v>0</v>
      </c>
      <c r="R109" s="35">
        <v>0</v>
      </c>
      <c r="S109" s="35">
        <v>15282.549902460918</v>
      </c>
      <c r="T109" s="35">
        <v>0</v>
      </c>
      <c r="U109" s="44">
        <v>15282.549902460918</v>
      </c>
    </row>
    <row r="110" spans="1:21" x14ac:dyDescent="0.2">
      <c r="A110" s="114">
        <v>23</v>
      </c>
      <c r="B110" s="114">
        <v>19</v>
      </c>
      <c r="C110" s="114">
        <v>12</v>
      </c>
      <c r="D110" s="114">
        <v>23</v>
      </c>
      <c r="E110" s="34" t="s">
        <v>20</v>
      </c>
      <c r="F110" s="19">
        <v>2599.2444710864797</v>
      </c>
      <c r="G110" s="35">
        <v>450.9541282700302</v>
      </c>
      <c r="H110" s="43">
        <v>0</v>
      </c>
      <c r="I110" s="43">
        <v>0</v>
      </c>
      <c r="J110" s="43">
        <v>0</v>
      </c>
      <c r="K110" s="35">
        <v>1701.5652803386822</v>
      </c>
      <c r="L110" s="35">
        <v>47.784248568851552</v>
      </c>
      <c r="M110" s="36">
        <v>7.1114693546223622</v>
      </c>
      <c r="N110" s="35">
        <v>1675.6763415988214</v>
      </c>
      <c r="O110" s="35">
        <v>2036.399698039987</v>
      </c>
      <c r="P110" s="35">
        <v>0</v>
      </c>
      <c r="Q110" s="36">
        <v>0</v>
      </c>
      <c r="R110" s="35">
        <v>0</v>
      </c>
      <c r="S110" s="35">
        <v>47757.483766523641</v>
      </c>
      <c r="T110" s="35">
        <v>1586.1804043174436</v>
      </c>
      <c r="U110" s="44">
        <v>49343.664170841083</v>
      </c>
    </row>
    <row r="111" spans="1:21" x14ac:dyDescent="0.2">
      <c r="A111" s="114">
        <v>5</v>
      </c>
      <c r="B111" s="114">
        <v>21</v>
      </c>
      <c r="C111" s="114">
        <v>15</v>
      </c>
      <c r="D111" s="114">
        <v>5</v>
      </c>
      <c r="E111" s="34" t="s">
        <v>21</v>
      </c>
      <c r="F111" s="19">
        <v>2691.5014913908326</v>
      </c>
      <c r="G111" s="35">
        <v>519.31965151871816</v>
      </c>
      <c r="H111" s="43">
        <v>0</v>
      </c>
      <c r="I111" s="43">
        <v>0</v>
      </c>
      <c r="J111" s="43">
        <v>0</v>
      </c>
      <c r="K111" s="35">
        <v>874.71034418853856</v>
      </c>
      <c r="L111" s="35">
        <v>2170.1174224032748</v>
      </c>
      <c r="M111" s="36">
        <v>2.4434437382680545</v>
      </c>
      <c r="N111" s="35">
        <v>174.99669139996891</v>
      </c>
      <c r="O111" s="35">
        <v>740.25305883297801</v>
      </c>
      <c r="P111" s="35">
        <v>1.8835763306850921</v>
      </c>
      <c r="Q111" s="36">
        <v>0</v>
      </c>
      <c r="R111" s="35">
        <v>0</v>
      </c>
      <c r="S111" s="35">
        <v>33647.394406444684</v>
      </c>
      <c r="T111" s="35">
        <v>1407.7841390932256</v>
      </c>
      <c r="U111" s="44">
        <v>35055.178545537907</v>
      </c>
    </row>
    <row r="112" spans="1:21" x14ac:dyDescent="0.2">
      <c r="A112" s="114">
        <v>22</v>
      </c>
      <c r="B112" s="114">
        <v>22</v>
      </c>
      <c r="C112" s="114">
        <v>16</v>
      </c>
      <c r="D112" s="114">
        <v>22</v>
      </c>
      <c r="E112" s="34" t="s">
        <v>22</v>
      </c>
      <c r="F112" s="19">
        <v>3265.1189975867801</v>
      </c>
      <c r="G112" s="35">
        <v>323.41487291529825</v>
      </c>
      <c r="H112" s="43">
        <v>217.79324743428006</v>
      </c>
      <c r="I112" s="43">
        <v>0</v>
      </c>
      <c r="J112" s="43">
        <v>0</v>
      </c>
      <c r="K112" s="35">
        <v>3178.9344927710008</v>
      </c>
      <c r="L112" s="35">
        <v>244.61464330675199</v>
      </c>
      <c r="M112" s="36">
        <v>0</v>
      </c>
      <c r="N112" s="35">
        <v>80.737924827535991</v>
      </c>
      <c r="O112" s="35">
        <v>1465.7428001007854</v>
      </c>
      <c r="P112" s="35">
        <v>0</v>
      </c>
      <c r="Q112" s="36">
        <v>0</v>
      </c>
      <c r="R112" s="35">
        <v>0</v>
      </c>
      <c r="S112" s="35">
        <v>25386.024726004904</v>
      </c>
      <c r="T112" s="35">
        <v>1945.9305407610418</v>
      </c>
      <c r="U112" s="44">
        <v>27331.955266765945</v>
      </c>
    </row>
    <row r="113" spans="1:21" x14ac:dyDescent="0.2">
      <c r="A113" s="114">
        <v>25</v>
      </c>
      <c r="B113" s="114">
        <v>23</v>
      </c>
      <c r="C113" s="114">
        <v>17</v>
      </c>
      <c r="D113" s="114">
        <v>25</v>
      </c>
      <c r="E113" s="34" t="s">
        <v>23</v>
      </c>
      <c r="F113" s="19">
        <v>163.77002807256</v>
      </c>
      <c r="G113" s="35">
        <v>104.87691717994799</v>
      </c>
      <c r="H113" s="43">
        <v>247.33274033339046</v>
      </c>
      <c r="I113" s="43">
        <v>0</v>
      </c>
      <c r="J113" s="43">
        <v>0</v>
      </c>
      <c r="K113" s="35">
        <v>404.24580035871321</v>
      </c>
      <c r="L113" s="35">
        <v>1092.3282914135161</v>
      </c>
      <c r="M113" s="36">
        <v>0</v>
      </c>
      <c r="N113" s="35">
        <v>104.41088532671117</v>
      </c>
      <c r="O113" s="35">
        <v>90.340630553544017</v>
      </c>
      <c r="P113" s="35">
        <v>0</v>
      </c>
      <c r="Q113" s="36">
        <v>0</v>
      </c>
      <c r="R113" s="35">
        <v>0</v>
      </c>
      <c r="S113" s="35">
        <v>755.90732769405656</v>
      </c>
      <c r="T113" s="35">
        <v>2912.9773467511191</v>
      </c>
      <c r="U113" s="44">
        <v>3668.8846744451757</v>
      </c>
    </row>
    <row r="114" spans="1:21" x14ac:dyDescent="0.2">
      <c r="A114" s="114">
        <v>44</v>
      </c>
      <c r="B114" s="114">
        <v>24</v>
      </c>
      <c r="C114" s="114">
        <v>18</v>
      </c>
      <c r="D114" s="114">
        <v>44</v>
      </c>
      <c r="E114" s="34" t="s">
        <v>24</v>
      </c>
      <c r="F114" s="19">
        <v>445.20603421599992</v>
      </c>
      <c r="G114" s="35">
        <v>1641.6551066722084</v>
      </c>
      <c r="H114" s="43">
        <v>0</v>
      </c>
      <c r="I114" s="43">
        <v>0</v>
      </c>
      <c r="J114" s="43">
        <v>0</v>
      </c>
      <c r="K114" s="35">
        <v>201.6284212169279</v>
      </c>
      <c r="L114" s="35">
        <v>101.8286696064</v>
      </c>
      <c r="M114" s="36">
        <v>0</v>
      </c>
      <c r="N114" s="35">
        <v>78.602366944896033</v>
      </c>
      <c r="O114" s="35">
        <v>293.35803701663406</v>
      </c>
      <c r="P114" s="35">
        <v>5.9565882375880008</v>
      </c>
      <c r="Q114" s="36">
        <v>0</v>
      </c>
      <c r="R114" s="35">
        <v>0</v>
      </c>
      <c r="S114" s="35">
        <v>1832.9370763564607</v>
      </c>
      <c r="T114" s="35">
        <v>240.40639703848007</v>
      </c>
      <c r="U114" s="44">
        <v>2073.3434733949407</v>
      </c>
    </row>
    <row r="115" spans="1:21" x14ac:dyDescent="0.2">
      <c r="A115" s="114">
        <v>2</v>
      </c>
      <c r="B115" s="114">
        <v>26</v>
      </c>
      <c r="C115" s="114">
        <v>21</v>
      </c>
      <c r="D115" s="114">
        <v>2</v>
      </c>
      <c r="E115" s="34" t="s">
        <v>25</v>
      </c>
      <c r="F115" s="19">
        <v>1235.3592376529941</v>
      </c>
      <c r="G115" s="35">
        <v>440.90750080126094</v>
      </c>
      <c r="H115" s="43">
        <v>0</v>
      </c>
      <c r="I115" s="43">
        <v>0</v>
      </c>
      <c r="J115" s="43">
        <v>0</v>
      </c>
      <c r="K115" s="35">
        <v>82.034328176556173</v>
      </c>
      <c r="L115" s="35">
        <v>189.10101623422153</v>
      </c>
      <c r="M115" s="36">
        <v>0</v>
      </c>
      <c r="N115" s="35">
        <v>246.59021848540974</v>
      </c>
      <c r="O115" s="35">
        <v>826.89252003941408</v>
      </c>
      <c r="P115" s="35">
        <v>0</v>
      </c>
      <c r="Q115" s="36">
        <v>0</v>
      </c>
      <c r="R115" s="35">
        <v>227.01753236585847</v>
      </c>
      <c r="S115" s="35">
        <v>6704.9732524331603</v>
      </c>
      <c r="T115" s="35">
        <v>408.38920906089322</v>
      </c>
      <c r="U115" s="44">
        <v>7340.3799938599122</v>
      </c>
    </row>
    <row r="116" spans="1:21" x14ac:dyDescent="0.2">
      <c r="A116" s="114">
        <v>16</v>
      </c>
      <c r="B116" s="114">
        <v>27</v>
      </c>
      <c r="C116" s="114">
        <v>22</v>
      </c>
      <c r="D116" s="114">
        <v>16</v>
      </c>
      <c r="E116" s="34" t="s">
        <v>26</v>
      </c>
      <c r="F116" s="19">
        <v>1345.5088554242827</v>
      </c>
      <c r="G116" s="35">
        <v>240.70051220661301</v>
      </c>
      <c r="H116" s="43">
        <v>31.876115609439989</v>
      </c>
      <c r="I116" s="43">
        <v>0</v>
      </c>
      <c r="J116" s="43">
        <v>0</v>
      </c>
      <c r="K116" s="35">
        <v>261.75732479001994</v>
      </c>
      <c r="L116" s="35">
        <v>713.35568390943035</v>
      </c>
      <c r="M116" s="36">
        <v>0</v>
      </c>
      <c r="N116" s="35">
        <v>66.462352110192001</v>
      </c>
      <c r="O116" s="35">
        <v>1402.1001468854165</v>
      </c>
      <c r="P116" s="35">
        <v>353.16293444608164</v>
      </c>
      <c r="Q116" s="36">
        <v>0</v>
      </c>
      <c r="R116" s="35">
        <v>0</v>
      </c>
      <c r="S116" s="35">
        <v>190.40688197528473</v>
      </c>
      <c r="T116" s="35">
        <v>1973.801862742843</v>
      </c>
      <c r="U116" s="44">
        <v>2164.2087447181279</v>
      </c>
    </row>
    <row r="117" spans="1:21" x14ac:dyDescent="0.2">
      <c r="A117" s="114">
        <v>30</v>
      </c>
      <c r="B117" s="114">
        <v>28</v>
      </c>
      <c r="C117" s="114">
        <v>23</v>
      </c>
      <c r="D117" s="114">
        <v>30</v>
      </c>
      <c r="E117" s="34" t="s">
        <v>27</v>
      </c>
      <c r="F117" s="19">
        <v>919.54865117932377</v>
      </c>
      <c r="G117" s="35">
        <v>1386.5000500769395</v>
      </c>
      <c r="H117" s="43">
        <v>131.84970644233385</v>
      </c>
      <c r="I117" s="43">
        <v>178.83585853955998</v>
      </c>
      <c r="J117" s="43">
        <v>0</v>
      </c>
      <c r="K117" s="35">
        <v>581.05221416910786</v>
      </c>
      <c r="L117" s="35">
        <v>736.11677686693258</v>
      </c>
      <c r="M117" s="36">
        <v>324.18215928342403</v>
      </c>
      <c r="N117" s="35">
        <v>1340.3195235575006</v>
      </c>
      <c r="O117" s="35">
        <v>440.50030876156774</v>
      </c>
      <c r="P117" s="35">
        <v>52.797149804074543</v>
      </c>
      <c r="Q117" s="36">
        <v>0</v>
      </c>
      <c r="R117" s="35">
        <v>0</v>
      </c>
      <c r="S117" s="35">
        <v>1449.4280418111068</v>
      </c>
      <c r="T117" s="35">
        <v>2195.0747213259206</v>
      </c>
      <c r="U117" s="44">
        <v>3644.5027631370276</v>
      </c>
    </row>
    <row r="118" spans="1:21" x14ac:dyDescent="0.2">
      <c r="A118" s="114">
        <v>19</v>
      </c>
      <c r="B118" s="114">
        <v>49</v>
      </c>
      <c r="C118" s="114">
        <v>26</v>
      </c>
      <c r="D118" s="114">
        <v>19</v>
      </c>
      <c r="E118" s="34" t="s">
        <v>28</v>
      </c>
      <c r="F118" s="19">
        <v>0</v>
      </c>
      <c r="G118" s="43">
        <v>199.04566788320119</v>
      </c>
      <c r="H118" s="43">
        <v>0</v>
      </c>
      <c r="I118" s="43">
        <v>0</v>
      </c>
      <c r="J118" s="43">
        <v>0</v>
      </c>
      <c r="K118" s="35">
        <v>3233.9699035986587</v>
      </c>
      <c r="L118" s="35">
        <v>733.26044097747138</v>
      </c>
      <c r="M118" s="36">
        <v>0</v>
      </c>
      <c r="N118" s="35">
        <v>0</v>
      </c>
      <c r="O118" s="35">
        <v>171.47654444823181</v>
      </c>
      <c r="P118" s="35">
        <v>0</v>
      </c>
      <c r="Q118" s="36">
        <v>0</v>
      </c>
      <c r="R118" s="35">
        <v>0</v>
      </c>
      <c r="S118" s="35">
        <v>56476.554624416662</v>
      </c>
      <c r="T118" s="35">
        <v>0</v>
      </c>
      <c r="U118" s="44">
        <v>56476.554624416662</v>
      </c>
    </row>
    <row r="119" spans="1:21" x14ac:dyDescent="0.2">
      <c r="A119" s="114">
        <v>24</v>
      </c>
      <c r="B119" s="114">
        <v>50</v>
      </c>
      <c r="C119" s="114">
        <v>27</v>
      </c>
      <c r="D119" s="114">
        <v>24</v>
      </c>
      <c r="E119" s="34" t="s">
        <v>29</v>
      </c>
      <c r="F119" s="19">
        <v>657.16909883364758</v>
      </c>
      <c r="G119" s="43">
        <v>0</v>
      </c>
      <c r="H119" s="43">
        <v>0</v>
      </c>
      <c r="I119" s="43">
        <v>0</v>
      </c>
      <c r="J119" s="43">
        <v>0</v>
      </c>
      <c r="K119" s="35">
        <v>2926.2702523000353</v>
      </c>
      <c r="L119" s="35">
        <v>0</v>
      </c>
      <c r="M119" s="36">
        <v>0</v>
      </c>
      <c r="N119" s="35">
        <v>110.42329520556001</v>
      </c>
      <c r="O119" s="35">
        <v>56.368557671895978</v>
      </c>
      <c r="P119" s="35">
        <v>0</v>
      </c>
      <c r="Q119" s="36">
        <v>0</v>
      </c>
      <c r="R119" s="35">
        <v>0</v>
      </c>
      <c r="S119" s="35">
        <v>7783.2683683237656</v>
      </c>
      <c r="T119" s="35">
        <v>0</v>
      </c>
      <c r="U119" s="44">
        <v>7783.2683683237656</v>
      </c>
    </row>
    <row r="120" spans="1:21" x14ac:dyDescent="0.2">
      <c r="A120" s="114">
        <v>26</v>
      </c>
      <c r="B120" s="114">
        <v>51</v>
      </c>
      <c r="C120" s="114">
        <v>28</v>
      </c>
      <c r="D120" s="114">
        <v>26</v>
      </c>
      <c r="E120" s="34" t="s">
        <v>30</v>
      </c>
      <c r="F120" s="19">
        <v>83.421857219337539</v>
      </c>
      <c r="G120" s="43">
        <v>393.06939520504392</v>
      </c>
      <c r="H120" s="43">
        <v>0</v>
      </c>
      <c r="I120" s="43">
        <v>0</v>
      </c>
      <c r="J120" s="43">
        <v>6.449484478215334</v>
      </c>
      <c r="K120" s="35">
        <v>593.18344919722631</v>
      </c>
      <c r="L120" s="35">
        <v>15.067615568859074</v>
      </c>
      <c r="M120" s="36">
        <v>0</v>
      </c>
      <c r="N120" s="35">
        <v>61.189883617244831</v>
      </c>
      <c r="O120" s="35">
        <v>284.13611800330858</v>
      </c>
      <c r="P120" s="35">
        <v>0</v>
      </c>
      <c r="Q120" s="36">
        <v>0</v>
      </c>
      <c r="R120" s="35">
        <v>0</v>
      </c>
      <c r="S120" s="35">
        <v>8121.2305932488052</v>
      </c>
      <c r="T120" s="35">
        <v>77.26005754180018</v>
      </c>
      <c r="U120" s="44">
        <v>8198.4906507906053</v>
      </c>
    </row>
    <row r="121" spans="1:21" x14ac:dyDescent="0.2">
      <c r="A121" s="114">
        <v>43</v>
      </c>
      <c r="B121" s="114">
        <v>52</v>
      </c>
      <c r="C121" s="114">
        <v>29</v>
      </c>
      <c r="D121" s="114">
        <v>43</v>
      </c>
      <c r="E121" s="34" t="s">
        <v>31</v>
      </c>
      <c r="F121" s="19">
        <v>6031.5904261388878</v>
      </c>
      <c r="G121" s="43">
        <v>0</v>
      </c>
      <c r="H121" s="43">
        <v>0</v>
      </c>
      <c r="I121" s="43">
        <v>0</v>
      </c>
      <c r="J121" s="43">
        <v>0</v>
      </c>
      <c r="K121" s="35">
        <v>2514.1683482417602</v>
      </c>
      <c r="L121" s="35">
        <v>0</v>
      </c>
      <c r="M121" s="36">
        <v>0</v>
      </c>
      <c r="N121" s="35">
        <v>22.991937325440002</v>
      </c>
      <c r="O121" s="35">
        <v>1004.7832136845682</v>
      </c>
      <c r="P121" s="35">
        <v>0</v>
      </c>
      <c r="Q121" s="36">
        <v>0</v>
      </c>
      <c r="R121" s="35">
        <v>0</v>
      </c>
      <c r="S121" s="35">
        <v>655.66253260882002</v>
      </c>
      <c r="T121" s="35">
        <v>1.3699505490731512</v>
      </c>
      <c r="U121" s="44">
        <v>657.03248315789313</v>
      </c>
    </row>
    <row r="122" spans="1:21" x14ac:dyDescent="0.2">
      <c r="A122" s="114">
        <v>13</v>
      </c>
      <c r="B122" s="114">
        <v>1</v>
      </c>
      <c r="C122" s="114">
        <v>32</v>
      </c>
      <c r="D122" s="114">
        <v>13</v>
      </c>
      <c r="E122" s="34" t="s">
        <v>32</v>
      </c>
      <c r="F122" s="19">
        <v>2544.5777753289658</v>
      </c>
      <c r="G122" s="35">
        <v>256.17379128947994</v>
      </c>
      <c r="H122" s="43">
        <v>0</v>
      </c>
      <c r="I122" s="43">
        <v>132.29222447520002</v>
      </c>
      <c r="J122" s="43">
        <v>0</v>
      </c>
      <c r="K122" s="35">
        <v>252.58905316651828</v>
      </c>
      <c r="L122" s="35">
        <v>276.28272621491999</v>
      </c>
      <c r="M122" s="36">
        <v>0</v>
      </c>
      <c r="N122" s="35">
        <v>477.26593111102403</v>
      </c>
      <c r="O122" s="35">
        <v>490.4572647208002</v>
      </c>
      <c r="P122" s="35">
        <v>27.213347114706657</v>
      </c>
      <c r="Q122" s="36">
        <v>0</v>
      </c>
      <c r="R122" s="35">
        <v>0</v>
      </c>
      <c r="S122" s="35">
        <v>12697.090677019141</v>
      </c>
      <c r="T122" s="35">
        <v>366.2578684214634</v>
      </c>
      <c r="U122" s="44">
        <v>13063.348545440605</v>
      </c>
    </row>
    <row r="123" spans="1:21" x14ac:dyDescent="0.2">
      <c r="A123" s="114">
        <v>15</v>
      </c>
      <c r="B123" s="114">
        <v>2</v>
      </c>
      <c r="C123" s="114">
        <v>33</v>
      </c>
      <c r="D123" s="114">
        <v>15</v>
      </c>
      <c r="E123" s="34" t="s">
        <v>33</v>
      </c>
      <c r="F123" s="19">
        <v>1211.3694678297361</v>
      </c>
      <c r="G123" s="35">
        <v>4972.0666167593226</v>
      </c>
      <c r="H123" s="43">
        <v>0</v>
      </c>
      <c r="I123" s="43">
        <v>0</v>
      </c>
      <c r="J123" s="43">
        <v>0</v>
      </c>
      <c r="K123" s="35">
        <v>1525.2070311142406</v>
      </c>
      <c r="L123" s="35">
        <v>269.48946908946857</v>
      </c>
      <c r="M123" s="36">
        <v>122.79180976919197</v>
      </c>
      <c r="N123" s="35">
        <v>787.69473470192293</v>
      </c>
      <c r="O123" s="35">
        <v>320.7115181687634</v>
      </c>
      <c r="P123" s="35">
        <v>73.889335930168286</v>
      </c>
      <c r="Q123" s="36">
        <v>0</v>
      </c>
      <c r="R123" s="35">
        <v>0</v>
      </c>
      <c r="S123" s="35">
        <v>4361.3004186994558</v>
      </c>
      <c r="T123" s="35">
        <v>137.77479071882399</v>
      </c>
      <c r="U123" s="44">
        <v>4499.0752094182799</v>
      </c>
    </row>
    <row r="124" spans="1:21" x14ac:dyDescent="0.2">
      <c r="A124" s="114">
        <v>27</v>
      </c>
      <c r="B124" s="114">
        <v>3</v>
      </c>
      <c r="C124" s="114">
        <v>34</v>
      </c>
      <c r="D124" s="114">
        <v>27</v>
      </c>
      <c r="E124" s="34" t="s">
        <v>34</v>
      </c>
      <c r="F124" s="19">
        <v>1.7214174468144345</v>
      </c>
      <c r="G124" s="35">
        <v>2.3254166896708686</v>
      </c>
      <c r="H124" s="43">
        <v>0</v>
      </c>
      <c r="I124" s="43">
        <v>0</v>
      </c>
      <c r="J124" s="43">
        <v>0</v>
      </c>
      <c r="K124" s="35">
        <v>72.489321293111999</v>
      </c>
      <c r="L124" s="35">
        <v>0</v>
      </c>
      <c r="M124" s="36">
        <v>0</v>
      </c>
      <c r="N124" s="35">
        <v>31.777847043552004</v>
      </c>
      <c r="O124" s="35">
        <v>263.54594751682248</v>
      </c>
      <c r="P124" s="35">
        <v>0</v>
      </c>
      <c r="Q124" s="36">
        <v>0</v>
      </c>
      <c r="R124" s="35">
        <v>0</v>
      </c>
      <c r="S124" s="35">
        <v>16286.850002404755</v>
      </c>
      <c r="T124" s="35">
        <v>15.181267164120001</v>
      </c>
      <c r="U124" s="44">
        <v>16302.031269568875</v>
      </c>
    </row>
    <row r="125" spans="1:21" x14ac:dyDescent="0.2">
      <c r="A125" s="114">
        <v>31</v>
      </c>
      <c r="B125" s="114">
        <v>4</v>
      </c>
      <c r="C125" s="114">
        <v>35</v>
      </c>
      <c r="D125" s="114">
        <v>31</v>
      </c>
      <c r="E125" s="34" t="s">
        <v>35</v>
      </c>
      <c r="F125" s="19">
        <v>658.39427385829072</v>
      </c>
      <c r="G125" s="35">
        <v>2953.7884711239276</v>
      </c>
      <c r="H125" s="43">
        <v>0</v>
      </c>
      <c r="I125" s="43">
        <v>0</v>
      </c>
      <c r="J125" s="43">
        <v>0</v>
      </c>
      <c r="K125" s="35">
        <v>828.05766172312781</v>
      </c>
      <c r="L125" s="35">
        <v>301.36926795856533</v>
      </c>
      <c r="M125" s="36">
        <v>96.788666290991998</v>
      </c>
      <c r="N125" s="35">
        <v>236.46163909497383</v>
      </c>
      <c r="O125" s="35">
        <v>16.123561290783996</v>
      </c>
      <c r="P125" s="35">
        <v>8.7368814106297066</v>
      </c>
      <c r="Q125" s="36">
        <v>0</v>
      </c>
      <c r="R125" s="35">
        <v>0</v>
      </c>
      <c r="S125" s="35">
        <v>1267.7485933858989</v>
      </c>
      <c r="T125" s="35">
        <v>14.686528164624004</v>
      </c>
      <c r="U125" s="44">
        <v>1282.4351215505228</v>
      </c>
    </row>
    <row r="126" spans="1:21" x14ac:dyDescent="0.2">
      <c r="A126" s="114">
        <v>32</v>
      </c>
      <c r="B126" s="114">
        <v>5</v>
      </c>
      <c r="C126" s="114">
        <v>36</v>
      </c>
      <c r="D126" s="114">
        <v>32</v>
      </c>
      <c r="E126" s="34" t="s">
        <v>36</v>
      </c>
      <c r="F126" s="19">
        <v>822.61600393373624</v>
      </c>
      <c r="G126" s="35">
        <v>866.78779082600113</v>
      </c>
      <c r="H126" s="43">
        <v>0</v>
      </c>
      <c r="I126" s="43">
        <v>0</v>
      </c>
      <c r="J126" s="43">
        <v>0</v>
      </c>
      <c r="K126" s="35">
        <v>1484.2919204127036</v>
      </c>
      <c r="L126" s="35">
        <v>366.25747567097494</v>
      </c>
      <c r="M126" s="36">
        <v>0</v>
      </c>
      <c r="N126" s="35">
        <v>1061.352970803616</v>
      </c>
      <c r="O126" s="35">
        <v>27.214477857900004</v>
      </c>
      <c r="P126" s="35">
        <v>0</v>
      </c>
      <c r="Q126" s="36">
        <v>0</v>
      </c>
      <c r="R126" s="35">
        <v>0</v>
      </c>
      <c r="S126" s="35">
        <v>4199.1219985686703</v>
      </c>
      <c r="T126" s="35">
        <v>1050.3129089336085</v>
      </c>
      <c r="U126" s="44">
        <v>5249.4349075022783</v>
      </c>
    </row>
    <row r="127" spans="1:21" x14ac:dyDescent="0.2">
      <c r="A127" s="114">
        <v>40</v>
      </c>
      <c r="B127" s="114">
        <v>6</v>
      </c>
      <c r="C127" s="114">
        <v>37</v>
      </c>
      <c r="D127" s="114">
        <v>40</v>
      </c>
      <c r="E127" s="34" t="s">
        <v>37</v>
      </c>
      <c r="F127" s="19">
        <v>377.38670409451208</v>
      </c>
      <c r="G127" s="35">
        <v>25.340841052479941</v>
      </c>
      <c r="H127" s="43">
        <v>0</v>
      </c>
      <c r="I127" s="43">
        <v>0</v>
      </c>
      <c r="J127" s="43">
        <v>0</v>
      </c>
      <c r="K127" s="35">
        <v>197.96208066070005</v>
      </c>
      <c r="L127" s="35">
        <v>0</v>
      </c>
      <c r="M127" s="36">
        <v>0</v>
      </c>
      <c r="N127" s="35">
        <v>122.58742063117201</v>
      </c>
      <c r="O127" s="35">
        <v>70.878793332363998</v>
      </c>
      <c r="P127" s="35">
        <v>0</v>
      </c>
      <c r="Q127" s="36">
        <v>0</v>
      </c>
      <c r="R127" s="35">
        <v>0</v>
      </c>
      <c r="S127" s="35">
        <v>4399.1220184186304</v>
      </c>
      <c r="T127" s="35">
        <v>4.2212647822080003</v>
      </c>
      <c r="U127" s="44">
        <v>4403.3432832008384</v>
      </c>
    </row>
    <row r="128" spans="1:21" x14ac:dyDescent="0.2">
      <c r="A128" s="114">
        <v>8</v>
      </c>
      <c r="B128" s="114">
        <v>30</v>
      </c>
      <c r="C128" s="114">
        <v>40</v>
      </c>
      <c r="D128" s="114">
        <v>8</v>
      </c>
      <c r="E128" s="34" t="s">
        <v>38</v>
      </c>
      <c r="F128" s="19">
        <v>6130.8244725824043</v>
      </c>
      <c r="G128" s="35">
        <v>2076.6520096068607</v>
      </c>
      <c r="H128" s="43">
        <v>0</v>
      </c>
      <c r="I128" s="43">
        <v>0</v>
      </c>
      <c r="J128" s="43">
        <v>0</v>
      </c>
      <c r="K128" s="35">
        <v>3103.5060183864384</v>
      </c>
      <c r="L128" s="35">
        <v>0</v>
      </c>
      <c r="M128" s="36">
        <v>0</v>
      </c>
      <c r="N128" s="35">
        <v>644.74515655807488</v>
      </c>
      <c r="O128" s="35">
        <v>6154.9694815891662</v>
      </c>
      <c r="P128" s="35">
        <v>0</v>
      </c>
      <c r="Q128" s="36">
        <v>0</v>
      </c>
      <c r="R128" s="35">
        <v>0</v>
      </c>
      <c r="S128" s="35">
        <v>23981.785177894366</v>
      </c>
      <c r="T128" s="35">
        <v>0</v>
      </c>
      <c r="U128" s="44">
        <v>23981.785177894366</v>
      </c>
    </row>
    <row r="129" spans="1:21" x14ac:dyDescent="0.2">
      <c r="A129" s="114">
        <v>9</v>
      </c>
      <c r="B129" s="114">
        <v>31</v>
      </c>
      <c r="C129" s="114">
        <v>41</v>
      </c>
      <c r="D129" s="114">
        <v>9</v>
      </c>
      <c r="E129" s="34" t="s">
        <v>39</v>
      </c>
      <c r="F129" s="19">
        <v>973.78037584253252</v>
      </c>
      <c r="G129" s="35">
        <v>979.71067616547316</v>
      </c>
      <c r="H129" s="43">
        <v>0</v>
      </c>
      <c r="I129" s="43">
        <v>0</v>
      </c>
      <c r="J129" s="43">
        <v>0</v>
      </c>
      <c r="K129" s="35">
        <v>1783.1214299620071</v>
      </c>
      <c r="L129" s="35">
        <v>123.34133675045018</v>
      </c>
      <c r="M129" s="36">
        <v>0</v>
      </c>
      <c r="N129" s="35">
        <v>150.0524160419312</v>
      </c>
      <c r="O129" s="35">
        <v>1015.5781776938516</v>
      </c>
      <c r="P129" s="35">
        <v>65.13210308395476</v>
      </c>
      <c r="Q129" s="36">
        <v>0</v>
      </c>
      <c r="R129" s="35">
        <v>0</v>
      </c>
      <c r="S129" s="35">
        <v>11600.454622254614</v>
      </c>
      <c r="T129" s="35">
        <v>119.42414316462195</v>
      </c>
      <c r="U129" s="44">
        <v>11719.878765419237</v>
      </c>
    </row>
    <row r="130" spans="1:21" x14ac:dyDescent="0.2">
      <c r="A130" s="114">
        <v>28</v>
      </c>
      <c r="B130" s="114">
        <v>32</v>
      </c>
      <c r="C130" s="114">
        <v>42</v>
      </c>
      <c r="D130" s="114">
        <v>28</v>
      </c>
      <c r="E130" s="34" t="s">
        <v>40</v>
      </c>
      <c r="F130" s="19">
        <v>2439.7783633184185</v>
      </c>
      <c r="G130" s="35">
        <v>252.12780808560009</v>
      </c>
      <c r="H130" s="43">
        <v>0</v>
      </c>
      <c r="I130" s="43">
        <v>0</v>
      </c>
      <c r="J130" s="43">
        <v>0</v>
      </c>
      <c r="K130" s="35">
        <v>11676.243051892325</v>
      </c>
      <c r="L130" s="35">
        <v>2182.4696527770302</v>
      </c>
      <c r="M130" s="36">
        <v>0</v>
      </c>
      <c r="N130" s="35">
        <v>106.84454068511999</v>
      </c>
      <c r="O130" s="35">
        <v>226.35811904558406</v>
      </c>
      <c r="P130" s="35">
        <v>3988.1581076999032</v>
      </c>
      <c r="Q130" s="36">
        <v>0</v>
      </c>
      <c r="R130" s="35">
        <v>0</v>
      </c>
      <c r="S130" s="35">
        <v>4514.5030215468851</v>
      </c>
      <c r="T130" s="35">
        <v>1.3914033597360003</v>
      </c>
      <c r="U130" s="44">
        <v>4515.8944249066208</v>
      </c>
    </row>
    <row r="131" spans="1:21" x14ac:dyDescent="0.2">
      <c r="A131" s="114">
        <v>34</v>
      </c>
      <c r="B131" s="114">
        <v>33</v>
      </c>
      <c r="C131" s="114">
        <v>43</v>
      </c>
      <c r="D131" s="114">
        <v>34</v>
      </c>
      <c r="E131" s="34" t="s">
        <v>41</v>
      </c>
      <c r="F131" s="19">
        <v>1002.0075070167737</v>
      </c>
      <c r="G131" s="35">
        <v>49.482326017695996</v>
      </c>
      <c r="H131" s="43">
        <v>0</v>
      </c>
      <c r="I131" s="43">
        <v>0</v>
      </c>
      <c r="J131" s="43">
        <v>0</v>
      </c>
      <c r="K131" s="35">
        <v>599.49499518353753</v>
      </c>
      <c r="L131" s="35">
        <v>0</v>
      </c>
      <c r="M131" s="36">
        <v>0</v>
      </c>
      <c r="N131" s="35">
        <v>0</v>
      </c>
      <c r="O131" s="35">
        <v>387.1285391069469</v>
      </c>
      <c r="P131" s="35">
        <v>0</v>
      </c>
      <c r="Q131" s="36">
        <v>0</v>
      </c>
      <c r="R131" s="35">
        <v>0</v>
      </c>
      <c r="S131" s="35">
        <v>1950.9302935388482</v>
      </c>
      <c r="T131" s="35">
        <v>9.9513397274269693</v>
      </c>
      <c r="U131" s="44">
        <v>1960.8816332662752</v>
      </c>
    </row>
    <row r="132" spans="1:21" x14ac:dyDescent="0.2">
      <c r="A132" s="114">
        <v>35</v>
      </c>
      <c r="B132" s="114">
        <v>34</v>
      </c>
      <c r="C132" s="114">
        <v>44</v>
      </c>
      <c r="D132" s="114">
        <v>35</v>
      </c>
      <c r="E132" s="34" t="s">
        <v>42</v>
      </c>
      <c r="F132" s="19">
        <v>240.92966477229626</v>
      </c>
      <c r="G132" s="35">
        <v>1937.7315167374986</v>
      </c>
      <c r="H132" s="43">
        <v>72.179393386160044</v>
      </c>
      <c r="I132" s="43">
        <v>0</v>
      </c>
      <c r="J132" s="43">
        <v>0</v>
      </c>
      <c r="K132" s="35">
        <v>102.32029178471397</v>
      </c>
      <c r="L132" s="35">
        <v>0</v>
      </c>
      <c r="M132" s="36">
        <v>0</v>
      </c>
      <c r="N132" s="35">
        <v>49.185889036928792</v>
      </c>
      <c r="O132" s="35">
        <v>385.46456551440798</v>
      </c>
      <c r="P132" s="35">
        <v>930.64895447221647</v>
      </c>
      <c r="Q132" s="36">
        <v>0</v>
      </c>
      <c r="R132" s="35">
        <v>0</v>
      </c>
      <c r="S132" s="35">
        <v>63.386370959415686</v>
      </c>
      <c r="T132" s="35">
        <v>4.9201838804153741</v>
      </c>
      <c r="U132" s="44">
        <v>68.306554839831065</v>
      </c>
    </row>
    <row r="133" spans="1:21" x14ac:dyDescent="0.2">
      <c r="A133" s="114">
        <v>4</v>
      </c>
      <c r="B133" s="114">
        <v>13</v>
      </c>
      <c r="C133" s="114">
        <v>47</v>
      </c>
      <c r="D133" s="114">
        <v>4</v>
      </c>
      <c r="E133" s="34" t="s">
        <v>43</v>
      </c>
      <c r="F133" s="19">
        <v>1312.8713803587314</v>
      </c>
      <c r="G133" s="35">
        <v>1393.6195565674657</v>
      </c>
      <c r="H133" s="50">
        <v>20.365129594116247</v>
      </c>
      <c r="I133" s="35">
        <v>0</v>
      </c>
      <c r="J133" s="50">
        <v>0</v>
      </c>
      <c r="K133" s="35">
        <v>1439.3517304443615</v>
      </c>
      <c r="L133" s="35">
        <v>753.3742749728699</v>
      </c>
      <c r="M133" s="36">
        <v>0</v>
      </c>
      <c r="N133" s="35">
        <v>448.5210271291437</v>
      </c>
      <c r="O133" s="35">
        <v>244.58834990979386</v>
      </c>
      <c r="P133" s="35">
        <v>4217.6823871782308</v>
      </c>
      <c r="Q133" s="36">
        <v>0</v>
      </c>
      <c r="R133" s="35">
        <v>0</v>
      </c>
      <c r="S133" s="35">
        <v>12115.250665086525</v>
      </c>
      <c r="T133" s="35">
        <v>1297.400507385338</v>
      </c>
      <c r="U133" s="44">
        <v>13412.651172471864</v>
      </c>
    </row>
    <row r="134" spans="1:21" x14ac:dyDescent="0.2">
      <c r="A134" s="114">
        <v>14</v>
      </c>
      <c r="B134" s="114">
        <v>14</v>
      </c>
      <c r="C134" s="114">
        <v>48</v>
      </c>
      <c r="D134" s="114">
        <v>14</v>
      </c>
      <c r="E134" s="34" t="s">
        <v>44</v>
      </c>
      <c r="F134" s="19">
        <v>513.6659709867904</v>
      </c>
      <c r="G134" s="35">
        <v>63.438912083440492</v>
      </c>
      <c r="H134" s="50">
        <v>0</v>
      </c>
      <c r="I134" s="35">
        <v>0</v>
      </c>
      <c r="J134" s="50">
        <v>0</v>
      </c>
      <c r="K134" s="35">
        <v>305.93337963065881</v>
      </c>
      <c r="L134" s="35">
        <v>61.463094911434155</v>
      </c>
      <c r="M134" s="36">
        <v>0</v>
      </c>
      <c r="N134" s="35">
        <v>71.434050149384092</v>
      </c>
      <c r="O134" s="35">
        <v>824.26369490960724</v>
      </c>
      <c r="P134" s="35">
        <v>123.28034828881503</v>
      </c>
      <c r="Q134" s="36">
        <v>8.2721977672019431</v>
      </c>
      <c r="R134" s="35">
        <v>0</v>
      </c>
      <c r="S134" s="35">
        <v>11826.613430411711</v>
      </c>
      <c r="T134" s="35">
        <v>0</v>
      </c>
      <c r="U134" s="44">
        <v>11834.885628178914</v>
      </c>
    </row>
    <row r="135" spans="1:21" x14ac:dyDescent="0.2">
      <c r="A135" s="114">
        <v>36</v>
      </c>
      <c r="B135" s="114">
        <v>15</v>
      </c>
      <c r="C135" s="114">
        <v>49</v>
      </c>
      <c r="D135" s="114">
        <v>36</v>
      </c>
      <c r="E135" s="34" t="s">
        <v>45</v>
      </c>
      <c r="F135" s="19">
        <v>724.70875473681622</v>
      </c>
      <c r="G135" s="35">
        <v>237.23006214999396</v>
      </c>
      <c r="H135" s="50">
        <v>0</v>
      </c>
      <c r="I135" s="35">
        <v>0</v>
      </c>
      <c r="J135" s="50">
        <v>0</v>
      </c>
      <c r="K135" s="35">
        <v>839.64896736786682</v>
      </c>
      <c r="L135" s="35">
        <v>620.18567037982837</v>
      </c>
      <c r="M135" s="36">
        <v>0</v>
      </c>
      <c r="N135" s="35">
        <v>2.3865472302000006</v>
      </c>
      <c r="O135" s="35">
        <v>1237.9196050748637</v>
      </c>
      <c r="P135" s="35">
        <v>4431.8607345407263</v>
      </c>
      <c r="Q135" s="36">
        <v>0</v>
      </c>
      <c r="R135" s="35">
        <v>0</v>
      </c>
      <c r="S135" s="35">
        <v>5578.8361435470015</v>
      </c>
      <c r="T135" s="35">
        <v>490.95986585509206</v>
      </c>
      <c r="U135" s="44">
        <v>6069.7960094020937</v>
      </c>
    </row>
    <row r="136" spans="1:21" x14ac:dyDescent="0.2">
      <c r="A136" s="114">
        <v>20</v>
      </c>
      <c r="B136" s="114">
        <v>40</v>
      </c>
      <c r="C136" s="114">
        <v>52</v>
      </c>
      <c r="D136" s="114">
        <v>20</v>
      </c>
      <c r="E136" s="34" t="s">
        <v>46</v>
      </c>
      <c r="F136" s="19">
        <v>527.76278821462347</v>
      </c>
      <c r="G136" s="35">
        <v>126.61442152099123</v>
      </c>
      <c r="H136" s="43">
        <v>112.38581789295834</v>
      </c>
      <c r="I136" s="43">
        <v>0</v>
      </c>
      <c r="J136" s="43">
        <v>0</v>
      </c>
      <c r="K136" s="35">
        <v>59.188147601191993</v>
      </c>
      <c r="L136" s="35">
        <v>211.44313292970406</v>
      </c>
      <c r="M136" s="36">
        <v>0</v>
      </c>
      <c r="N136" s="35">
        <v>66.355043904528003</v>
      </c>
      <c r="O136" s="35">
        <v>419.27152413728993</v>
      </c>
      <c r="P136" s="35">
        <v>0</v>
      </c>
      <c r="Q136" s="36">
        <v>0</v>
      </c>
      <c r="R136" s="35">
        <v>0</v>
      </c>
      <c r="S136" s="35">
        <v>23564.987559808764</v>
      </c>
      <c r="T136" s="35">
        <v>7.6738671094239992</v>
      </c>
      <c r="U136" s="44">
        <v>23572.661426918188</v>
      </c>
    </row>
    <row r="137" spans="1:21" x14ac:dyDescent="0.2">
      <c r="A137" s="114">
        <v>29</v>
      </c>
      <c r="B137" s="114">
        <v>41</v>
      </c>
      <c r="C137" s="114">
        <v>53</v>
      </c>
      <c r="D137" s="114">
        <v>29</v>
      </c>
      <c r="E137" s="34" t="s">
        <v>47</v>
      </c>
      <c r="F137" s="19">
        <v>730.30017576494322</v>
      </c>
      <c r="G137" s="35">
        <v>237.84798046875358</v>
      </c>
      <c r="H137" s="43">
        <v>191.41918494732317</v>
      </c>
      <c r="I137" s="43">
        <v>0</v>
      </c>
      <c r="J137" s="43">
        <v>0</v>
      </c>
      <c r="K137" s="35">
        <v>545.70269571320352</v>
      </c>
      <c r="L137" s="35">
        <v>0</v>
      </c>
      <c r="M137" s="36">
        <v>0</v>
      </c>
      <c r="N137" s="35">
        <v>801.99664915746359</v>
      </c>
      <c r="O137" s="35">
        <v>325.181132694984</v>
      </c>
      <c r="P137" s="35">
        <v>0</v>
      </c>
      <c r="Q137" s="36">
        <v>0</v>
      </c>
      <c r="R137" s="35">
        <v>0</v>
      </c>
      <c r="S137" s="35">
        <v>56422.533957301574</v>
      </c>
      <c r="T137" s="35">
        <v>53.554812152855995</v>
      </c>
      <c r="U137" s="44">
        <v>56476.088769454429</v>
      </c>
    </row>
    <row r="138" spans="1:21" x14ac:dyDescent="0.2">
      <c r="A138" s="114">
        <v>39</v>
      </c>
      <c r="B138" s="114">
        <v>42</v>
      </c>
      <c r="C138" s="114">
        <v>54</v>
      </c>
      <c r="D138" s="114">
        <v>39</v>
      </c>
      <c r="E138" s="34" t="s">
        <v>48</v>
      </c>
      <c r="F138" s="19">
        <v>1866.9992914263717</v>
      </c>
      <c r="G138" s="35">
        <v>69.656405429937564</v>
      </c>
      <c r="H138" s="43">
        <v>0</v>
      </c>
      <c r="I138" s="43">
        <v>0</v>
      </c>
      <c r="J138" s="43">
        <v>0</v>
      </c>
      <c r="K138" s="35">
        <v>1559.8998154348499</v>
      </c>
      <c r="L138" s="35">
        <v>0</v>
      </c>
      <c r="M138" s="36">
        <v>0</v>
      </c>
      <c r="N138" s="35">
        <v>33.613164718786003</v>
      </c>
      <c r="O138" s="35">
        <v>21.803809549998558</v>
      </c>
      <c r="P138" s="35">
        <v>0</v>
      </c>
      <c r="Q138" s="36">
        <v>0</v>
      </c>
      <c r="R138" s="35">
        <v>0</v>
      </c>
      <c r="S138" s="35">
        <v>4987.7534627726372</v>
      </c>
      <c r="T138" s="35">
        <v>74.967682205050821</v>
      </c>
      <c r="U138" s="44">
        <v>5062.7211449776878</v>
      </c>
    </row>
    <row r="139" spans="1:21" x14ac:dyDescent="0.2">
      <c r="A139" s="114">
        <v>45</v>
      </c>
      <c r="B139" s="114">
        <v>43</v>
      </c>
      <c r="C139" s="114">
        <v>55</v>
      </c>
      <c r="D139" s="114">
        <v>45</v>
      </c>
      <c r="E139" s="34" t="s">
        <v>49</v>
      </c>
      <c r="F139" s="19">
        <v>153.91642007774851</v>
      </c>
      <c r="G139" s="35">
        <v>0</v>
      </c>
      <c r="H139" s="43">
        <v>0</v>
      </c>
      <c r="I139" s="43">
        <v>0</v>
      </c>
      <c r="J139" s="43">
        <v>0</v>
      </c>
      <c r="K139" s="35">
        <v>120.58605625675168</v>
      </c>
      <c r="L139" s="35">
        <v>0</v>
      </c>
      <c r="M139" s="36">
        <v>0</v>
      </c>
      <c r="N139" s="35">
        <v>3.7213469109792174</v>
      </c>
      <c r="O139" s="35">
        <v>142.98307608850897</v>
      </c>
      <c r="P139" s="35">
        <v>0</v>
      </c>
      <c r="Q139" s="36">
        <v>0</v>
      </c>
      <c r="R139" s="35">
        <v>0</v>
      </c>
      <c r="S139" s="35">
        <v>6734.2612387857107</v>
      </c>
      <c r="T139" s="35">
        <v>62.619759738657095</v>
      </c>
      <c r="U139" s="44">
        <v>6796.8809985243679</v>
      </c>
    </row>
    <row r="140" spans="1:21" x14ac:dyDescent="0.2">
      <c r="A140" s="114">
        <v>3</v>
      </c>
      <c r="B140" s="114">
        <v>54</v>
      </c>
      <c r="C140" s="114">
        <v>58</v>
      </c>
      <c r="D140" s="114">
        <v>3</v>
      </c>
      <c r="E140" s="34" t="s">
        <v>50</v>
      </c>
      <c r="F140" s="19">
        <v>620.99123481324693</v>
      </c>
      <c r="G140" s="35">
        <v>749.84088704582803</v>
      </c>
      <c r="H140" s="43">
        <v>0</v>
      </c>
      <c r="I140" s="43">
        <v>0</v>
      </c>
      <c r="J140" s="43">
        <v>0</v>
      </c>
      <c r="K140" s="35">
        <v>325.61837039529598</v>
      </c>
      <c r="L140" s="35">
        <v>687.54999242549047</v>
      </c>
      <c r="M140" s="36">
        <v>0</v>
      </c>
      <c r="N140" s="35">
        <v>415.10068895256524</v>
      </c>
      <c r="O140" s="35">
        <v>0</v>
      </c>
      <c r="P140" s="35">
        <v>123.99334380984</v>
      </c>
      <c r="Q140" s="36">
        <v>0</v>
      </c>
      <c r="R140" s="35">
        <v>42.230815412592001</v>
      </c>
      <c r="S140" s="35">
        <v>3177.1722740178261</v>
      </c>
      <c r="T140" s="35">
        <v>652.49737938291946</v>
      </c>
      <c r="U140" s="44">
        <v>3871.9004688133377</v>
      </c>
    </row>
    <row r="141" spans="1:21" x14ac:dyDescent="0.2">
      <c r="A141" s="114">
        <v>21</v>
      </c>
      <c r="B141" s="114">
        <v>55</v>
      </c>
      <c r="C141" s="114">
        <v>59</v>
      </c>
      <c r="D141" s="114">
        <v>21</v>
      </c>
      <c r="E141" s="34" t="s">
        <v>51</v>
      </c>
      <c r="F141" s="19">
        <v>3968.7096627852284</v>
      </c>
      <c r="G141" s="35">
        <v>3383.1577881847552</v>
      </c>
      <c r="H141" s="43">
        <v>5.752094748391694</v>
      </c>
      <c r="I141" s="43">
        <v>0</v>
      </c>
      <c r="J141" s="43">
        <v>0</v>
      </c>
      <c r="K141" s="35">
        <v>6080.7625022521661</v>
      </c>
      <c r="L141" s="35">
        <v>3685.3341907563727</v>
      </c>
      <c r="M141" s="36">
        <v>0</v>
      </c>
      <c r="N141" s="35">
        <v>287.61668007572297</v>
      </c>
      <c r="O141" s="35">
        <v>0</v>
      </c>
      <c r="P141" s="35">
        <v>359.972463238621</v>
      </c>
      <c r="Q141" s="36">
        <v>726.53971213822069</v>
      </c>
      <c r="R141" s="35">
        <v>14.186652204413766</v>
      </c>
      <c r="S141" s="35">
        <v>5112.2682484029583</v>
      </c>
      <c r="T141" s="35">
        <v>372.43372018377875</v>
      </c>
      <c r="U141" s="44">
        <v>6225.4283329293721</v>
      </c>
    </row>
    <row r="142" spans="1:21" x14ac:dyDescent="0.2">
      <c r="A142" s="114">
        <v>33</v>
      </c>
      <c r="B142" s="114">
        <v>56</v>
      </c>
      <c r="C142" s="114">
        <v>60</v>
      </c>
      <c r="D142" s="114">
        <v>33</v>
      </c>
      <c r="E142" s="34" t="s">
        <v>52</v>
      </c>
      <c r="F142" s="19">
        <v>327.69739039635675</v>
      </c>
      <c r="G142" s="35">
        <v>742.06691358231558</v>
      </c>
      <c r="H142" s="43">
        <v>8.4125811361390532</v>
      </c>
      <c r="I142" s="43">
        <v>0</v>
      </c>
      <c r="J142" s="43">
        <v>0</v>
      </c>
      <c r="K142" s="35">
        <v>660.12827657246794</v>
      </c>
      <c r="L142" s="35">
        <v>1000.9904082387308</v>
      </c>
      <c r="M142" s="36">
        <v>0</v>
      </c>
      <c r="N142" s="35">
        <v>6.7135437550900043</v>
      </c>
      <c r="O142" s="35">
        <v>0</v>
      </c>
      <c r="P142" s="35">
        <v>722.9298085612204</v>
      </c>
      <c r="Q142" s="36">
        <v>2.585332347614115</v>
      </c>
      <c r="R142" s="35">
        <v>7.8384831399835377</v>
      </c>
      <c r="S142" s="35">
        <v>998.65498586174692</v>
      </c>
      <c r="T142" s="35">
        <v>977.30456229181482</v>
      </c>
      <c r="U142" s="44">
        <v>1986.3833636411593</v>
      </c>
    </row>
    <row r="143" spans="1:21" s="39" customFormat="1" x14ac:dyDescent="0.2">
      <c r="A143" s="114">
        <v>41</v>
      </c>
      <c r="B143" s="114">
        <v>57</v>
      </c>
      <c r="C143" s="114">
        <v>61</v>
      </c>
      <c r="D143" s="114">
        <v>41</v>
      </c>
      <c r="E143" s="34" t="s">
        <v>53</v>
      </c>
      <c r="F143" s="19">
        <v>2261.384534425209</v>
      </c>
      <c r="G143" s="35">
        <v>3039.7735083270977</v>
      </c>
      <c r="H143" s="43">
        <v>82.292064805572792</v>
      </c>
      <c r="I143" s="43">
        <v>0</v>
      </c>
      <c r="J143" s="43">
        <v>0</v>
      </c>
      <c r="K143" s="35">
        <v>4923.6815347047204</v>
      </c>
      <c r="L143" s="35">
        <v>860.92977006635078</v>
      </c>
      <c r="M143" s="36">
        <v>0</v>
      </c>
      <c r="N143" s="35">
        <v>356.93061533129639</v>
      </c>
      <c r="O143" s="35">
        <v>0</v>
      </c>
      <c r="P143" s="35">
        <v>232.10215815138579</v>
      </c>
      <c r="Q143" s="36">
        <v>0</v>
      </c>
      <c r="R143" s="35">
        <v>0</v>
      </c>
      <c r="S143" s="35">
        <v>2542.8492837402514</v>
      </c>
      <c r="T143" s="35">
        <v>194.41287475663535</v>
      </c>
      <c r="U143" s="44">
        <v>2737.2621584968865</v>
      </c>
    </row>
    <row r="144" spans="1:21" s="39" customFormat="1" x14ac:dyDescent="0.2">
      <c r="A144" s="114">
        <v>10</v>
      </c>
      <c r="B144" s="114">
        <v>36</v>
      </c>
      <c r="C144" s="114">
        <v>64</v>
      </c>
      <c r="D144" s="114">
        <v>10</v>
      </c>
      <c r="E144" s="34" t="s">
        <v>54</v>
      </c>
      <c r="F144" s="19">
        <v>2040.5161515701816</v>
      </c>
      <c r="G144" s="35">
        <v>6751.521546687467</v>
      </c>
      <c r="H144" s="43">
        <v>0</v>
      </c>
      <c r="I144" s="43">
        <v>0</v>
      </c>
      <c r="J144" s="43">
        <v>0</v>
      </c>
      <c r="K144" s="35">
        <v>842.60449717620486</v>
      </c>
      <c r="L144" s="35">
        <v>309.844850518756</v>
      </c>
      <c r="M144" s="36">
        <v>0</v>
      </c>
      <c r="N144" s="35">
        <v>1324.6880444557914</v>
      </c>
      <c r="O144" s="35">
        <v>259.59445483489708</v>
      </c>
      <c r="P144" s="35">
        <v>38.596030671760012</v>
      </c>
      <c r="Q144" s="36">
        <v>0</v>
      </c>
      <c r="R144" s="35">
        <v>67.470716473056001</v>
      </c>
      <c r="S144" s="35">
        <v>3307.6160255748837</v>
      </c>
      <c r="T144" s="35">
        <v>1653.6748950733688</v>
      </c>
      <c r="U144" s="44">
        <v>5028.7616371213089</v>
      </c>
    </row>
    <row r="145" spans="1:21" s="39" customFormat="1" x14ac:dyDescent="0.2">
      <c r="A145" s="114">
        <v>12</v>
      </c>
      <c r="B145" s="114">
        <v>37</v>
      </c>
      <c r="C145" s="114">
        <v>65</v>
      </c>
      <c r="D145" s="114">
        <v>12</v>
      </c>
      <c r="E145" s="34" t="s">
        <v>55</v>
      </c>
      <c r="F145" s="19">
        <v>0</v>
      </c>
      <c r="G145" s="35">
        <v>227.5052476466989</v>
      </c>
      <c r="H145" s="43">
        <v>0</v>
      </c>
      <c r="I145" s="43">
        <v>0</v>
      </c>
      <c r="J145" s="43">
        <v>0</v>
      </c>
      <c r="K145" s="35">
        <v>1280.7161185791406</v>
      </c>
      <c r="L145" s="35">
        <v>155.26909836165598</v>
      </c>
      <c r="M145" s="36">
        <v>0</v>
      </c>
      <c r="N145" s="35">
        <v>163.39583447527531</v>
      </c>
      <c r="O145" s="35">
        <v>1.8194123867999996</v>
      </c>
      <c r="P145" s="35">
        <v>29.531121809919991</v>
      </c>
      <c r="Q145" s="36">
        <v>0</v>
      </c>
      <c r="R145" s="35">
        <v>0</v>
      </c>
      <c r="S145" s="35">
        <v>407.97688653940526</v>
      </c>
      <c r="T145" s="35">
        <v>798.31914641120227</v>
      </c>
      <c r="U145" s="44">
        <v>1206.2960329506075</v>
      </c>
    </row>
    <row r="146" spans="1:21" s="39" customFormat="1" x14ac:dyDescent="0.2">
      <c r="A146" s="114">
        <v>42</v>
      </c>
      <c r="B146" s="114">
        <v>38</v>
      </c>
      <c r="C146" s="114">
        <v>66</v>
      </c>
      <c r="D146" s="114">
        <v>42</v>
      </c>
      <c r="E146" s="34" t="s">
        <v>56</v>
      </c>
      <c r="F146" s="19">
        <v>305.95548929680331</v>
      </c>
      <c r="G146" s="35">
        <v>6.4284085136889155</v>
      </c>
      <c r="H146" s="43">
        <v>0</v>
      </c>
      <c r="I146" s="43">
        <v>0</v>
      </c>
      <c r="J146" s="43">
        <v>0</v>
      </c>
      <c r="K146" s="35">
        <v>143.76080341857212</v>
      </c>
      <c r="L146" s="35">
        <v>155.15315001106242</v>
      </c>
      <c r="M146" s="36">
        <v>47.846814317640003</v>
      </c>
      <c r="N146" s="35">
        <v>1.5645451066559994</v>
      </c>
      <c r="O146" s="35">
        <v>30.47292188071199</v>
      </c>
      <c r="P146" s="35">
        <v>0</v>
      </c>
      <c r="Q146" s="36">
        <v>0</v>
      </c>
      <c r="R146" s="35">
        <v>0</v>
      </c>
      <c r="S146" s="35">
        <v>1758.7826741837514</v>
      </c>
      <c r="T146" s="35">
        <v>311.31311459443702</v>
      </c>
      <c r="U146" s="44">
        <v>2070.0957887781883</v>
      </c>
    </row>
    <row r="147" spans="1:21" s="39" customFormat="1" x14ac:dyDescent="0.2">
      <c r="A147" s="114">
        <v>6</v>
      </c>
      <c r="B147" s="114">
        <v>8</v>
      </c>
      <c r="C147" s="114">
        <v>69</v>
      </c>
      <c r="D147" s="114">
        <v>6</v>
      </c>
      <c r="E147" s="34" t="s">
        <v>57</v>
      </c>
      <c r="F147" s="19">
        <v>313.03640552365266</v>
      </c>
      <c r="G147" s="35">
        <v>1014.3621155877553</v>
      </c>
      <c r="H147" s="43">
        <v>191.91290687439039</v>
      </c>
      <c r="I147" s="43">
        <v>0</v>
      </c>
      <c r="J147" s="43">
        <v>0</v>
      </c>
      <c r="K147" s="35">
        <v>1962.4330750896092</v>
      </c>
      <c r="L147" s="35">
        <v>603.17212276522628</v>
      </c>
      <c r="M147" s="36">
        <v>0</v>
      </c>
      <c r="N147" s="35">
        <v>3262.1259506685137</v>
      </c>
      <c r="O147" s="35">
        <v>12.251190037856588</v>
      </c>
      <c r="P147" s="35">
        <v>500.10718699058162</v>
      </c>
      <c r="Q147" s="36">
        <v>0</v>
      </c>
      <c r="R147" s="35">
        <v>6.2812812979726917</v>
      </c>
      <c r="S147" s="35">
        <v>2735.3757266483713</v>
      </c>
      <c r="T147" s="35">
        <v>664.96974486518718</v>
      </c>
      <c r="U147" s="44">
        <v>3406.6267528115313</v>
      </c>
    </row>
    <row r="148" spans="1:21" s="39" customFormat="1" ht="12" thickBot="1" x14ac:dyDescent="0.25">
      <c r="A148" s="114">
        <v>38</v>
      </c>
      <c r="B148" s="114">
        <v>9</v>
      </c>
      <c r="C148" s="114">
        <v>70</v>
      </c>
      <c r="D148" s="114">
        <v>38</v>
      </c>
      <c r="E148" s="34" t="s">
        <v>58</v>
      </c>
      <c r="F148" s="19">
        <v>598.69393935844789</v>
      </c>
      <c r="G148" s="35">
        <v>11.093857286039999</v>
      </c>
      <c r="H148" s="43">
        <v>0</v>
      </c>
      <c r="I148" s="43">
        <v>0</v>
      </c>
      <c r="J148" s="43">
        <v>0</v>
      </c>
      <c r="K148" s="35">
        <v>137.71286706512001</v>
      </c>
      <c r="L148" s="35">
        <v>0</v>
      </c>
      <c r="M148" s="36">
        <v>0</v>
      </c>
      <c r="N148" s="35">
        <v>13.31778531936</v>
      </c>
      <c r="O148" s="35">
        <v>0</v>
      </c>
      <c r="P148" s="35">
        <v>0</v>
      </c>
      <c r="Q148" s="36">
        <v>0</v>
      </c>
      <c r="R148" s="35">
        <v>0</v>
      </c>
      <c r="S148" s="35">
        <v>159.66093379414411</v>
      </c>
      <c r="T148" s="35">
        <v>147.6769856336856</v>
      </c>
      <c r="U148" s="44">
        <v>307.33791942782972</v>
      </c>
    </row>
    <row r="149" spans="1:21" s="39" customFormat="1" ht="12.6" thickBot="1" x14ac:dyDescent="0.3">
      <c r="A149" s="153">
        <v>59</v>
      </c>
      <c r="B149" s="153">
        <v>59</v>
      </c>
      <c r="C149" s="114">
        <v>72</v>
      </c>
      <c r="D149" s="153">
        <v>59</v>
      </c>
      <c r="E149" s="53" t="s">
        <v>93</v>
      </c>
      <c r="F149" s="54">
        <v>57109.826014911865</v>
      </c>
      <c r="G149" s="55">
        <v>40935.909699534539</v>
      </c>
      <c r="H149" s="56">
        <v>1313.5709832044961</v>
      </c>
      <c r="I149" s="56">
        <v>327.79952876379605</v>
      </c>
      <c r="J149" s="56">
        <v>6.449484478215334</v>
      </c>
      <c r="K149" s="55">
        <v>65822.067857453163</v>
      </c>
      <c r="L149" s="55">
        <v>19076.721814861161</v>
      </c>
      <c r="M149" s="54">
        <v>633.52152467152234</v>
      </c>
      <c r="N149" s="55">
        <v>15305.331754913879</v>
      </c>
      <c r="O149" s="55">
        <v>27797.653348993255</v>
      </c>
      <c r="P149" s="55">
        <v>16417.115309298817</v>
      </c>
      <c r="Q149" s="54">
        <v>737.39724225303678</v>
      </c>
      <c r="R149" s="55">
        <v>465.88447128333394</v>
      </c>
      <c r="S149" s="55">
        <v>478775.54936848342</v>
      </c>
      <c r="T149" s="55">
        <v>22293.178073177038</v>
      </c>
      <c r="U149" s="57">
        <v>502272.00915519678</v>
      </c>
    </row>
    <row r="150" spans="1:21" x14ac:dyDescent="0.2">
      <c r="E150" s="58" t="s">
        <v>125</v>
      </c>
      <c r="M150" s="60"/>
      <c r="Q150" s="60"/>
    </row>
    <row r="151" spans="1:21" s="39" customFormat="1" x14ac:dyDescent="0.2">
      <c r="E151" s="18"/>
      <c r="F151" s="18"/>
      <c r="G151" s="18"/>
      <c r="H151" s="18"/>
      <c r="I151" s="18"/>
      <c r="J151" s="18"/>
      <c r="K151" s="18"/>
      <c r="L151" s="18"/>
      <c r="M151" s="60"/>
      <c r="N151" s="18"/>
      <c r="O151" s="18"/>
      <c r="P151" s="18"/>
      <c r="Q151" s="60"/>
      <c r="R151" s="18"/>
      <c r="S151" s="18"/>
      <c r="T151" s="18"/>
      <c r="U151" s="18"/>
    </row>
    <row r="152" spans="1:21" ht="12.6" thickBot="1" x14ac:dyDescent="0.3">
      <c r="E152" s="20" t="s">
        <v>161</v>
      </c>
      <c r="F152" s="68"/>
      <c r="G152" s="21"/>
      <c r="H152" s="21"/>
      <c r="I152" s="21"/>
      <c r="J152" s="21"/>
      <c r="K152" s="21"/>
      <c r="L152" s="21"/>
      <c r="M152" s="24"/>
      <c r="N152" s="21"/>
      <c r="O152" s="21"/>
      <c r="P152" s="21"/>
      <c r="Q152" s="24"/>
      <c r="R152" s="21"/>
      <c r="S152" s="21"/>
      <c r="T152" s="21"/>
      <c r="U152" s="21"/>
    </row>
    <row r="153" spans="1:21" ht="36.6" thickBot="1" x14ac:dyDescent="0.25">
      <c r="A153" s="114" t="s">
        <v>111</v>
      </c>
      <c r="B153" s="114" t="s">
        <v>110</v>
      </c>
      <c r="C153" s="114" t="s">
        <v>109</v>
      </c>
      <c r="D153" s="114" t="s">
        <v>108</v>
      </c>
      <c r="E153" s="25" t="s">
        <v>107</v>
      </c>
      <c r="F153" s="26" t="s">
        <v>0</v>
      </c>
      <c r="G153" s="27" t="s">
        <v>1</v>
      </c>
      <c r="H153" s="26" t="s">
        <v>120</v>
      </c>
      <c r="I153" s="27" t="s">
        <v>121</v>
      </c>
      <c r="J153" s="28" t="s">
        <v>2</v>
      </c>
      <c r="K153" s="28" t="s">
        <v>3</v>
      </c>
      <c r="L153" s="28" t="s">
        <v>4</v>
      </c>
      <c r="M153" s="28" t="s">
        <v>5</v>
      </c>
      <c r="N153" s="28" t="s">
        <v>6</v>
      </c>
      <c r="O153" s="28" t="s">
        <v>7</v>
      </c>
      <c r="P153" s="28" t="s">
        <v>8</v>
      </c>
      <c r="Q153" s="28" t="s">
        <v>9</v>
      </c>
      <c r="R153" s="28" t="s">
        <v>10</v>
      </c>
      <c r="S153" s="28" t="s">
        <v>11</v>
      </c>
      <c r="T153" s="28" t="s">
        <v>12</v>
      </c>
      <c r="U153" s="30" t="s">
        <v>61</v>
      </c>
    </row>
    <row r="154" spans="1:21" ht="12" x14ac:dyDescent="0.25">
      <c r="A154" s="114">
        <v>11</v>
      </c>
      <c r="B154" s="114">
        <v>11</v>
      </c>
      <c r="C154" s="114">
        <v>2</v>
      </c>
      <c r="D154" s="114">
        <v>11</v>
      </c>
      <c r="E154" s="34" t="s">
        <v>14</v>
      </c>
      <c r="F154" s="2">
        <v>6014.7550044969666</v>
      </c>
      <c r="G154" s="2">
        <v>30343.300797230761</v>
      </c>
      <c r="H154" s="2">
        <v>577.98670550026566</v>
      </c>
      <c r="I154" s="2">
        <v>0</v>
      </c>
      <c r="J154" s="2">
        <v>0</v>
      </c>
      <c r="K154" s="2">
        <v>12445.091983332322</v>
      </c>
      <c r="L154" s="2">
        <v>10076.751070636195</v>
      </c>
      <c r="M154" s="36">
        <v>0</v>
      </c>
      <c r="N154" s="35">
        <v>8488.1523722775091</v>
      </c>
      <c r="O154" s="35">
        <v>2644.5606771569742</v>
      </c>
      <c r="P154" s="35">
        <v>136.67006016363405</v>
      </c>
      <c r="Q154" s="36">
        <v>0</v>
      </c>
      <c r="R154" s="35">
        <v>118.65647377092151</v>
      </c>
      <c r="S154" s="35">
        <v>10271.610320619937</v>
      </c>
      <c r="T154" s="35">
        <v>1863.933676078417</v>
      </c>
      <c r="U154" s="37">
        <v>12254.200470469275</v>
      </c>
    </row>
    <row r="155" spans="1:21" x14ac:dyDescent="0.2">
      <c r="A155" s="114">
        <v>7</v>
      </c>
      <c r="B155" s="114">
        <v>45</v>
      </c>
      <c r="C155" s="114">
        <v>5</v>
      </c>
      <c r="D155" s="114">
        <v>7</v>
      </c>
      <c r="E155" s="34" t="s">
        <v>15</v>
      </c>
      <c r="F155" s="19">
        <v>17328.352526503018</v>
      </c>
      <c r="G155" s="35">
        <v>34159.746769492602</v>
      </c>
      <c r="H155" s="43">
        <v>789.64073302669192</v>
      </c>
      <c r="I155" s="43">
        <v>20.580061012200005</v>
      </c>
      <c r="J155" s="43">
        <v>0</v>
      </c>
      <c r="K155" s="35">
        <v>44676.329783654081</v>
      </c>
      <c r="L155" s="35">
        <v>17923.477680129905</v>
      </c>
      <c r="M155" s="36">
        <v>2254.6285949081403</v>
      </c>
      <c r="N155" s="35">
        <v>14316.48375655038</v>
      </c>
      <c r="O155" s="35">
        <v>19628.647743844347</v>
      </c>
      <c r="P155" s="35">
        <v>0</v>
      </c>
      <c r="Q155" s="36">
        <v>0</v>
      </c>
      <c r="R155" s="35">
        <v>0</v>
      </c>
      <c r="S155" s="35">
        <v>20361.926223982584</v>
      </c>
      <c r="T155" s="35">
        <v>322.27638111465802</v>
      </c>
      <c r="U155" s="44">
        <v>20684.202605097242</v>
      </c>
    </row>
    <row r="156" spans="1:21" x14ac:dyDescent="0.2">
      <c r="A156" s="114">
        <v>18</v>
      </c>
      <c r="B156" s="114">
        <v>46</v>
      </c>
      <c r="C156" s="114">
        <v>6</v>
      </c>
      <c r="D156" s="114">
        <v>18</v>
      </c>
      <c r="E156" s="34" t="s">
        <v>16</v>
      </c>
      <c r="F156" s="19">
        <v>5925.760401416439</v>
      </c>
      <c r="G156" s="35">
        <v>14874.542610287133</v>
      </c>
      <c r="H156" s="43">
        <v>126.89643159212004</v>
      </c>
      <c r="I156" s="43">
        <v>33.397116478809636</v>
      </c>
      <c r="J156" s="43">
        <v>0</v>
      </c>
      <c r="K156" s="35">
        <v>30163.063210693428</v>
      </c>
      <c r="L156" s="35">
        <v>11197.909046966264</v>
      </c>
      <c r="M156" s="36">
        <v>0</v>
      </c>
      <c r="N156" s="35">
        <v>7811.5044010642987</v>
      </c>
      <c r="O156" s="35">
        <v>3770.020537099716</v>
      </c>
      <c r="P156" s="35">
        <v>0</v>
      </c>
      <c r="Q156" s="36">
        <v>0</v>
      </c>
      <c r="R156" s="35">
        <v>0</v>
      </c>
      <c r="S156" s="35">
        <v>14787.777464489427</v>
      </c>
      <c r="T156" s="35">
        <v>1539.238421918169</v>
      </c>
      <c r="U156" s="44">
        <v>16327.015886407597</v>
      </c>
    </row>
    <row r="157" spans="1:21" x14ac:dyDescent="0.2">
      <c r="A157" s="114">
        <v>37</v>
      </c>
      <c r="B157" s="114">
        <v>47</v>
      </c>
      <c r="C157" s="114">
        <v>7</v>
      </c>
      <c r="D157" s="114">
        <v>37</v>
      </c>
      <c r="E157" s="34" t="s">
        <v>17</v>
      </c>
      <c r="F157" s="19">
        <v>7528.9134161287247</v>
      </c>
      <c r="G157" s="35">
        <v>2830.3533093211968</v>
      </c>
      <c r="H157" s="43">
        <v>126.70686329692019</v>
      </c>
      <c r="I157" s="43">
        <v>25.385608007068885</v>
      </c>
      <c r="J157" s="43">
        <v>0</v>
      </c>
      <c r="K157" s="35">
        <v>17600.703060499189</v>
      </c>
      <c r="L157" s="35">
        <v>4162.1642827323112</v>
      </c>
      <c r="M157" s="36">
        <v>0</v>
      </c>
      <c r="N157" s="35">
        <v>4609.0659693270272</v>
      </c>
      <c r="O157" s="35">
        <v>913.5033346805285</v>
      </c>
      <c r="P157" s="35">
        <v>0</v>
      </c>
      <c r="Q157" s="36">
        <v>0</v>
      </c>
      <c r="R157" s="35">
        <v>936.12117312392024</v>
      </c>
      <c r="S157" s="35">
        <v>10559.397540903061</v>
      </c>
      <c r="T157" s="35">
        <v>1354.1980652070547</v>
      </c>
      <c r="U157" s="44">
        <v>12849.716779234035</v>
      </c>
    </row>
    <row r="158" spans="1:21" x14ac:dyDescent="0.2">
      <c r="A158" s="114">
        <v>1</v>
      </c>
      <c r="B158" s="114">
        <v>17</v>
      </c>
      <c r="C158" s="114">
        <v>10</v>
      </c>
      <c r="D158" s="114">
        <v>1</v>
      </c>
      <c r="E158" s="34" t="s">
        <v>18</v>
      </c>
      <c r="F158" s="19">
        <v>13698.679676036139</v>
      </c>
      <c r="G158" s="35">
        <v>3726.3609108065179</v>
      </c>
      <c r="H158" s="43">
        <v>991.37363592480017</v>
      </c>
      <c r="I158" s="43">
        <v>0</v>
      </c>
      <c r="J158" s="43">
        <v>0</v>
      </c>
      <c r="K158" s="35">
        <v>58772.756125803659</v>
      </c>
      <c r="L158" s="35">
        <v>213.00688604930403</v>
      </c>
      <c r="M158" s="36">
        <v>844.41982962833606</v>
      </c>
      <c r="N158" s="35">
        <v>4413.5763521976223</v>
      </c>
      <c r="O158" s="35">
        <v>493.34470209105621</v>
      </c>
      <c r="P158" s="35">
        <v>0</v>
      </c>
      <c r="Q158" s="36">
        <v>0</v>
      </c>
      <c r="R158" s="35">
        <v>0</v>
      </c>
      <c r="S158" s="35">
        <v>22180.993809118139</v>
      </c>
      <c r="T158" s="35">
        <v>331.11278915415255</v>
      </c>
      <c r="U158" s="44">
        <v>22512.10659827229</v>
      </c>
    </row>
    <row r="159" spans="1:21" x14ac:dyDescent="0.2">
      <c r="A159" s="114">
        <v>17</v>
      </c>
      <c r="B159" s="114">
        <v>18</v>
      </c>
      <c r="C159" s="114">
        <v>11</v>
      </c>
      <c r="D159" s="114">
        <v>17</v>
      </c>
      <c r="E159" s="34" t="s">
        <v>19</v>
      </c>
      <c r="F159" s="19">
        <v>27248.472668421782</v>
      </c>
      <c r="G159" s="35">
        <v>5510.0094212477352</v>
      </c>
      <c r="H159" s="43">
        <v>317.43606736775206</v>
      </c>
      <c r="I159" s="43">
        <v>0</v>
      </c>
      <c r="J159" s="43">
        <v>0</v>
      </c>
      <c r="K159" s="35">
        <v>48281.943969665655</v>
      </c>
      <c r="L159" s="35">
        <v>1425.1941114469698</v>
      </c>
      <c r="M159" s="36">
        <v>0</v>
      </c>
      <c r="N159" s="35">
        <v>13273.254042823091</v>
      </c>
      <c r="O159" s="35">
        <v>3289.5424767480708</v>
      </c>
      <c r="P159" s="35">
        <v>0</v>
      </c>
      <c r="Q159" s="36">
        <v>0</v>
      </c>
      <c r="R159" s="35">
        <v>0</v>
      </c>
      <c r="S159" s="35">
        <v>18618.021849642788</v>
      </c>
      <c r="T159" s="35">
        <v>402.76517398182409</v>
      </c>
      <c r="U159" s="44">
        <v>19020.787023624613</v>
      </c>
    </row>
    <row r="160" spans="1:21" x14ac:dyDescent="0.2">
      <c r="A160" s="114">
        <v>23</v>
      </c>
      <c r="B160" s="114">
        <v>19</v>
      </c>
      <c r="C160" s="114">
        <v>12</v>
      </c>
      <c r="D160" s="114">
        <v>23</v>
      </c>
      <c r="E160" s="34" t="s">
        <v>20</v>
      </c>
      <c r="F160" s="19">
        <v>48914.500590175026</v>
      </c>
      <c r="G160" s="35">
        <v>7642.7515109924243</v>
      </c>
      <c r="H160" s="43">
        <v>119.75451111830942</v>
      </c>
      <c r="I160" s="43">
        <v>57.345054997177023</v>
      </c>
      <c r="J160" s="43">
        <v>0</v>
      </c>
      <c r="K160" s="35">
        <v>138361.12978142622</v>
      </c>
      <c r="L160" s="35">
        <v>2297.9132634458811</v>
      </c>
      <c r="M160" s="36">
        <v>12.655408083866067</v>
      </c>
      <c r="N160" s="35">
        <v>17893.869083866382</v>
      </c>
      <c r="O160" s="35">
        <v>11930.106578503521</v>
      </c>
      <c r="P160" s="35">
        <v>0</v>
      </c>
      <c r="Q160" s="36">
        <v>0</v>
      </c>
      <c r="R160" s="35">
        <v>0</v>
      </c>
      <c r="S160" s="35">
        <v>65920.001530446956</v>
      </c>
      <c r="T160" s="35">
        <v>5294.1788885197948</v>
      </c>
      <c r="U160" s="44">
        <v>71214.180418966745</v>
      </c>
    </row>
    <row r="161" spans="1:21" x14ac:dyDescent="0.2">
      <c r="A161" s="114">
        <v>5</v>
      </c>
      <c r="B161" s="114">
        <v>21</v>
      </c>
      <c r="C161" s="114">
        <v>15</v>
      </c>
      <c r="D161" s="114">
        <v>5</v>
      </c>
      <c r="E161" s="34" t="s">
        <v>21</v>
      </c>
      <c r="F161" s="19">
        <v>19133.716217632958</v>
      </c>
      <c r="G161" s="35">
        <v>8378.6888873382795</v>
      </c>
      <c r="H161" s="43">
        <v>494.3995039360446</v>
      </c>
      <c r="I161" s="43">
        <v>26.040654550497091</v>
      </c>
      <c r="J161" s="43">
        <v>0</v>
      </c>
      <c r="K161" s="35">
        <v>66439.469530509348</v>
      </c>
      <c r="L161" s="35">
        <v>23865.650840542825</v>
      </c>
      <c r="M161" s="36">
        <v>2.4434437382680545</v>
      </c>
      <c r="N161" s="35">
        <v>21682.626215635628</v>
      </c>
      <c r="O161" s="35">
        <v>4296.4547731065886</v>
      </c>
      <c r="P161" s="35">
        <v>17.110068425190608</v>
      </c>
      <c r="Q161" s="36">
        <v>0</v>
      </c>
      <c r="R161" s="35">
        <v>19.196098407087284</v>
      </c>
      <c r="S161" s="35">
        <v>47335.792003016875</v>
      </c>
      <c r="T161" s="35">
        <v>4773.3256144019724</v>
      </c>
      <c r="U161" s="44">
        <v>52128.313715825934</v>
      </c>
    </row>
    <row r="162" spans="1:21" x14ac:dyDescent="0.2">
      <c r="A162" s="114">
        <v>22</v>
      </c>
      <c r="B162" s="114">
        <v>22</v>
      </c>
      <c r="C162" s="114">
        <v>16</v>
      </c>
      <c r="D162" s="114">
        <v>22</v>
      </c>
      <c r="E162" s="34" t="s">
        <v>22</v>
      </c>
      <c r="F162" s="19">
        <v>38917.116977245947</v>
      </c>
      <c r="G162" s="35">
        <v>14407.281363724927</v>
      </c>
      <c r="H162" s="43">
        <v>2756.7800096571377</v>
      </c>
      <c r="I162" s="43">
        <v>305.82082170681582</v>
      </c>
      <c r="J162" s="43">
        <v>0</v>
      </c>
      <c r="K162" s="35">
        <v>62272.50846465597</v>
      </c>
      <c r="L162" s="35">
        <v>2649.1488592119472</v>
      </c>
      <c r="M162" s="36">
        <v>3083.9885083257677</v>
      </c>
      <c r="N162" s="35">
        <v>21934.917096431142</v>
      </c>
      <c r="O162" s="35">
        <v>3732.6494499795426</v>
      </c>
      <c r="P162" s="35">
        <v>0.85988949241600032</v>
      </c>
      <c r="Q162" s="36">
        <v>0</v>
      </c>
      <c r="R162" s="35">
        <v>0</v>
      </c>
      <c r="S162" s="35">
        <v>29006.51033085251</v>
      </c>
      <c r="T162" s="35">
        <v>3865.984989512478</v>
      </c>
      <c r="U162" s="44">
        <v>32872.495320364993</v>
      </c>
    </row>
    <row r="163" spans="1:21" x14ac:dyDescent="0.2">
      <c r="A163" s="114">
        <v>25</v>
      </c>
      <c r="B163" s="114">
        <v>23</v>
      </c>
      <c r="C163" s="114">
        <v>17</v>
      </c>
      <c r="D163" s="114">
        <v>25</v>
      </c>
      <c r="E163" s="34" t="s">
        <v>23</v>
      </c>
      <c r="F163" s="19">
        <v>15384.876746915821</v>
      </c>
      <c r="G163" s="35">
        <v>81837.216665810978</v>
      </c>
      <c r="H163" s="43">
        <v>4098.8570818771932</v>
      </c>
      <c r="I163" s="43">
        <v>439.70426275771155</v>
      </c>
      <c r="J163" s="43">
        <v>0</v>
      </c>
      <c r="K163" s="35">
        <v>24966.903059853994</v>
      </c>
      <c r="L163" s="35">
        <v>13181.399548379282</v>
      </c>
      <c r="M163" s="36">
        <v>4789.6053198381705</v>
      </c>
      <c r="N163" s="35">
        <v>34140.326441453799</v>
      </c>
      <c r="O163" s="35">
        <v>22508.842737924118</v>
      </c>
      <c r="P163" s="35">
        <v>3485.2588315492958</v>
      </c>
      <c r="Q163" s="36">
        <v>8566.131719126759</v>
      </c>
      <c r="R163" s="35">
        <v>18822.97858684311</v>
      </c>
      <c r="S163" s="35">
        <v>3676.94046527193</v>
      </c>
      <c r="T163" s="35">
        <v>3319.3837582034112</v>
      </c>
      <c r="U163" s="44">
        <v>34385.434529445207</v>
      </c>
    </row>
    <row r="164" spans="1:21" x14ac:dyDescent="0.2">
      <c r="A164" s="114">
        <v>44</v>
      </c>
      <c r="B164" s="114">
        <v>24</v>
      </c>
      <c r="C164" s="114">
        <v>18</v>
      </c>
      <c r="D164" s="114">
        <v>44</v>
      </c>
      <c r="E164" s="34" t="s">
        <v>24</v>
      </c>
      <c r="F164" s="19">
        <v>7097.3179557458716</v>
      </c>
      <c r="G164" s="35">
        <v>40035.195727504732</v>
      </c>
      <c r="H164" s="43">
        <v>549.09742991508017</v>
      </c>
      <c r="I164" s="43">
        <v>0</v>
      </c>
      <c r="J164" s="43">
        <v>0</v>
      </c>
      <c r="K164" s="35">
        <v>31037.771736513281</v>
      </c>
      <c r="L164" s="35">
        <v>13485.276037908337</v>
      </c>
      <c r="M164" s="36">
        <v>16187.247671761554</v>
      </c>
      <c r="N164" s="35">
        <v>7648.6833397315195</v>
      </c>
      <c r="O164" s="35">
        <v>13223.77498190149</v>
      </c>
      <c r="P164" s="35">
        <v>481.95253970772478</v>
      </c>
      <c r="Q164" s="36">
        <v>0</v>
      </c>
      <c r="R164" s="35">
        <v>0</v>
      </c>
      <c r="S164" s="35">
        <v>5590.9146714538829</v>
      </c>
      <c r="T164" s="35">
        <v>955.94828832384496</v>
      </c>
      <c r="U164" s="44">
        <v>6546.8629597777281</v>
      </c>
    </row>
    <row r="165" spans="1:21" x14ac:dyDescent="0.2">
      <c r="A165" s="114">
        <v>2</v>
      </c>
      <c r="B165" s="114">
        <v>26</v>
      </c>
      <c r="C165" s="114">
        <v>21</v>
      </c>
      <c r="D165" s="114">
        <v>2</v>
      </c>
      <c r="E165" s="34" t="s">
        <v>25</v>
      </c>
      <c r="F165" s="19">
        <v>5202.9285908843058</v>
      </c>
      <c r="G165" s="35">
        <v>29797.780950351666</v>
      </c>
      <c r="H165" s="43">
        <v>36.596090474126036</v>
      </c>
      <c r="I165" s="43">
        <v>85.040176374289715</v>
      </c>
      <c r="J165" s="43">
        <v>0</v>
      </c>
      <c r="K165" s="35">
        <v>13377.609871657667</v>
      </c>
      <c r="L165" s="35">
        <v>23063.605978333853</v>
      </c>
      <c r="M165" s="36">
        <v>1518.3146854410768</v>
      </c>
      <c r="N165" s="35">
        <v>19016.335683636084</v>
      </c>
      <c r="O165" s="35">
        <v>9723.1175332977782</v>
      </c>
      <c r="P165" s="35">
        <v>57.295928341610072</v>
      </c>
      <c r="Q165" s="36">
        <v>0</v>
      </c>
      <c r="R165" s="35">
        <v>227.01753236585847</v>
      </c>
      <c r="S165" s="35">
        <v>14161.872527888685</v>
      </c>
      <c r="T165" s="35">
        <v>2347.2379320944406</v>
      </c>
      <c r="U165" s="44">
        <v>16736.127992348986</v>
      </c>
    </row>
    <row r="166" spans="1:21" x14ac:dyDescent="0.2">
      <c r="A166" s="114">
        <v>16</v>
      </c>
      <c r="B166" s="114">
        <v>27</v>
      </c>
      <c r="C166" s="114">
        <v>22</v>
      </c>
      <c r="D166" s="114">
        <v>16</v>
      </c>
      <c r="E166" s="34" t="s">
        <v>26</v>
      </c>
      <c r="F166" s="19">
        <v>7221.8705846393223</v>
      </c>
      <c r="G166" s="35">
        <v>51603.245618364344</v>
      </c>
      <c r="H166" s="43">
        <v>9338.5176878462371</v>
      </c>
      <c r="I166" s="43">
        <v>562.45944946017312</v>
      </c>
      <c r="J166" s="43">
        <v>0</v>
      </c>
      <c r="K166" s="35">
        <v>3558.3497244949485</v>
      </c>
      <c r="L166" s="35">
        <v>17684.683732498859</v>
      </c>
      <c r="M166" s="36">
        <v>9275.1154383949652</v>
      </c>
      <c r="N166" s="35">
        <v>14744.179303747997</v>
      </c>
      <c r="O166" s="35">
        <v>15326.531119818272</v>
      </c>
      <c r="P166" s="35">
        <v>16588.71121063098</v>
      </c>
      <c r="Q166" s="36">
        <v>103.08572688003326</v>
      </c>
      <c r="R166" s="35">
        <v>4246.7984406351943</v>
      </c>
      <c r="S166" s="35">
        <v>4695.4740144094403</v>
      </c>
      <c r="T166" s="35">
        <v>2094.656810664761</v>
      </c>
      <c r="U166" s="44">
        <v>11140.014992589429</v>
      </c>
    </row>
    <row r="167" spans="1:21" x14ac:dyDescent="0.2">
      <c r="A167" s="114">
        <v>30</v>
      </c>
      <c r="B167" s="114">
        <v>28</v>
      </c>
      <c r="C167" s="114">
        <v>23</v>
      </c>
      <c r="D167" s="114">
        <v>30</v>
      </c>
      <c r="E167" s="34" t="s">
        <v>27</v>
      </c>
      <c r="F167" s="19">
        <v>15536.737416928223</v>
      </c>
      <c r="G167" s="35">
        <v>39742.317616360437</v>
      </c>
      <c r="H167" s="43">
        <v>8659.2826405034939</v>
      </c>
      <c r="I167" s="43">
        <v>747.260468680244</v>
      </c>
      <c r="J167" s="43">
        <v>0</v>
      </c>
      <c r="K167" s="35">
        <v>11477.195776832345</v>
      </c>
      <c r="L167" s="35">
        <v>17106.360777930662</v>
      </c>
      <c r="M167" s="36">
        <v>14038.750787526653</v>
      </c>
      <c r="N167" s="35">
        <v>26061.115726131869</v>
      </c>
      <c r="O167" s="35">
        <v>6008.2926185040023</v>
      </c>
      <c r="P167" s="35">
        <v>1047.1517412029727</v>
      </c>
      <c r="Q167" s="36">
        <v>0</v>
      </c>
      <c r="R167" s="35">
        <v>0</v>
      </c>
      <c r="S167" s="35">
        <v>8760.9553788974772</v>
      </c>
      <c r="T167" s="35">
        <v>2981.1350560919846</v>
      </c>
      <c r="U167" s="44">
        <v>11742.090434989463</v>
      </c>
    </row>
    <row r="168" spans="1:21" x14ac:dyDescent="0.2">
      <c r="A168" s="114">
        <v>19</v>
      </c>
      <c r="B168" s="114">
        <v>49</v>
      </c>
      <c r="C168" s="114">
        <v>26</v>
      </c>
      <c r="D168" s="114">
        <v>19</v>
      </c>
      <c r="E168" s="34" t="s">
        <v>28</v>
      </c>
      <c r="F168" s="19">
        <v>68917.187312718626</v>
      </c>
      <c r="G168" s="43">
        <v>385.63918094563678</v>
      </c>
      <c r="H168" s="43">
        <v>0</v>
      </c>
      <c r="I168" s="43">
        <v>0</v>
      </c>
      <c r="J168" s="43">
        <v>0</v>
      </c>
      <c r="K168" s="35">
        <v>5320.4521915644482</v>
      </c>
      <c r="L168" s="35">
        <v>733.26044097747138</v>
      </c>
      <c r="M168" s="36">
        <v>0</v>
      </c>
      <c r="N168" s="35">
        <v>0</v>
      </c>
      <c r="O168" s="35">
        <v>421.74127620273555</v>
      </c>
      <c r="P168" s="35">
        <v>0</v>
      </c>
      <c r="Q168" s="36">
        <v>0</v>
      </c>
      <c r="R168" s="35">
        <v>0</v>
      </c>
      <c r="S168" s="35">
        <v>56894.072180073141</v>
      </c>
      <c r="T168" s="35">
        <v>0</v>
      </c>
      <c r="U168" s="44">
        <v>56894.072180073141</v>
      </c>
    </row>
    <row r="169" spans="1:21" x14ac:dyDescent="0.2">
      <c r="A169" s="114">
        <v>24</v>
      </c>
      <c r="B169" s="114">
        <v>50</v>
      </c>
      <c r="C169" s="114">
        <v>27</v>
      </c>
      <c r="D169" s="114">
        <v>24</v>
      </c>
      <c r="E169" s="34" t="s">
        <v>29</v>
      </c>
      <c r="F169" s="19">
        <v>50205.150425288899</v>
      </c>
      <c r="G169" s="43">
        <v>147.11826463064395</v>
      </c>
      <c r="H169" s="43">
        <v>0</v>
      </c>
      <c r="I169" s="43">
        <v>0</v>
      </c>
      <c r="J169" s="43">
        <v>0</v>
      </c>
      <c r="K169" s="35">
        <v>16402.192578310358</v>
      </c>
      <c r="L169" s="35">
        <v>0</v>
      </c>
      <c r="M169" s="36">
        <v>0</v>
      </c>
      <c r="N169" s="35">
        <v>252.28746334809051</v>
      </c>
      <c r="O169" s="35">
        <v>148.50323554262584</v>
      </c>
      <c r="P169" s="35">
        <v>0</v>
      </c>
      <c r="Q169" s="36">
        <v>0</v>
      </c>
      <c r="R169" s="35">
        <v>0</v>
      </c>
      <c r="S169" s="35">
        <v>7848.6746733648251</v>
      </c>
      <c r="T169" s="35">
        <v>2.7167801408199996</v>
      </c>
      <c r="U169" s="44">
        <v>7851.3914535056447</v>
      </c>
    </row>
    <row r="170" spans="1:21" x14ac:dyDescent="0.2">
      <c r="A170" s="114">
        <v>26</v>
      </c>
      <c r="B170" s="114">
        <v>51</v>
      </c>
      <c r="C170" s="114">
        <v>28</v>
      </c>
      <c r="D170" s="114">
        <v>26</v>
      </c>
      <c r="E170" s="34" t="s">
        <v>30</v>
      </c>
      <c r="F170" s="19">
        <v>40582.763159920229</v>
      </c>
      <c r="G170" s="43">
        <v>893.96567971925992</v>
      </c>
      <c r="H170" s="43">
        <v>0</v>
      </c>
      <c r="I170" s="43">
        <v>0</v>
      </c>
      <c r="J170" s="43">
        <v>6.449484478215334</v>
      </c>
      <c r="K170" s="35">
        <v>1461.6754408667798</v>
      </c>
      <c r="L170" s="35">
        <v>15.067615568859074</v>
      </c>
      <c r="M170" s="36">
        <v>0</v>
      </c>
      <c r="N170" s="35">
        <v>1410.9368763744062</v>
      </c>
      <c r="O170" s="35">
        <v>1020.4919602865034</v>
      </c>
      <c r="P170" s="35">
        <v>11.117250715523644</v>
      </c>
      <c r="Q170" s="36">
        <v>0</v>
      </c>
      <c r="R170" s="35">
        <v>0</v>
      </c>
      <c r="S170" s="35">
        <v>10840.431399805206</v>
      </c>
      <c r="T170" s="35">
        <v>1278.8208838912246</v>
      </c>
      <c r="U170" s="44">
        <v>12119.252283696431</v>
      </c>
    </row>
    <row r="171" spans="1:21" x14ac:dyDescent="0.2">
      <c r="A171" s="114">
        <v>43</v>
      </c>
      <c r="B171" s="114">
        <v>52</v>
      </c>
      <c r="C171" s="114">
        <v>29</v>
      </c>
      <c r="D171" s="114">
        <v>43</v>
      </c>
      <c r="E171" s="34" t="s">
        <v>31</v>
      </c>
      <c r="F171" s="19">
        <v>19689.756673771648</v>
      </c>
      <c r="G171" s="43">
        <v>3187.8439773947002</v>
      </c>
      <c r="H171" s="43">
        <v>0</v>
      </c>
      <c r="I171" s="43">
        <v>0</v>
      </c>
      <c r="J171" s="43">
        <v>0</v>
      </c>
      <c r="K171" s="35">
        <v>43679.397814586759</v>
      </c>
      <c r="L171" s="35">
        <v>0</v>
      </c>
      <c r="M171" s="36">
        <v>0</v>
      </c>
      <c r="N171" s="35">
        <v>6646.3207606642818</v>
      </c>
      <c r="O171" s="35">
        <v>2584.9376701429728</v>
      </c>
      <c r="P171" s="35">
        <v>0</v>
      </c>
      <c r="Q171" s="36">
        <v>0</v>
      </c>
      <c r="R171" s="35">
        <v>0</v>
      </c>
      <c r="S171" s="35">
        <v>1415.7367539514296</v>
      </c>
      <c r="T171" s="35">
        <v>299.94885957661694</v>
      </c>
      <c r="U171" s="44">
        <v>1715.6856135280464</v>
      </c>
    </row>
    <row r="172" spans="1:21" x14ac:dyDescent="0.2">
      <c r="A172" s="114">
        <v>13</v>
      </c>
      <c r="B172" s="114">
        <v>1</v>
      </c>
      <c r="C172" s="114">
        <v>32</v>
      </c>
      <c r="D172" s="114">
        <v>13</v>
      </c>
      <c r="E172" s="34" t="s">
        <v>32</v>
      </c>
      <c r="F172" s="19">
        <v>112635.8499411658</v>
      </c>
      <c r="G172" s="35">
        <v>11725.251831919806</v>
      </c>
      <c r="H172" s="43">
        <v>1504.4681596355522</v>
      </c>
      <c r="I172" s="43">
        <v>345.90399429323253</v>
      </c>
      <c r="J172" s="43">
        <v>10277.89145005823</v>
      </c>
      <c r="K172" s="35">
        <v>31489.728478848552</v>
      </c>
      <c r="L172" s="35">
        <v>7004.9124208469329</v>
      </c>
      <c r="M172" s="36">
        <v>3349.3769840148843</v>
      </c>
      <c r="N172" s="35">
        <v>8153.6841314802377</v>
      </c>
      <c r="O172" s="35">
        <v>24849.105628245274</v>
      </c>
      <c r="P172" s="35">
        <v>36.040879160786659</v>
      </c>
      <c r="Q172" s="36">
        <v>0</v>
      </c>
      <c r="R172" s="35">
        <v>0</v>
      </c>
      <c r="S172" s="35">
        <v>16707.282014254077</v>
      </c>
      <c r="T172" s="35">
        <v>4649.3142454354584</v>
      </c>
      <c r="U172" s="44">
        <v>21356.596259689533</v>
      </c>
    </row>
    <row r="173" spans="1:21" x14ac:dyDescent="0.2">
      <c r="A173" s="114">
        <v>15</v>
      </c>
      <c r="B173" s="114">
        <v>2</v>
      </c>
      <c r="C173" s="114">
        <v>33</v>
      </c>
      <c r="D173" s="114">
        <v>15</v>
      </c>
      <c r="E173" s="34" t="s">
        <v>33</v>
      </c>
      <c r="F173" s="19">
        <v>61615.038113087197</v>
      </c>
      <c r="G173" s="35">
        <v>84006.278530284966</v>
      </c>
      <c r="H173" s="43">
        <v>8094.6768891304109</v>
      </c>
      <c r="I173" s="43">
        <v>566.42550543916661</v>
      </c>
      <c r="J173" s="43">
        <v>4.0074917618400008</v>
      </c>
      <c r="K173" s="35">
        <v>78887.680838161992</v>
      </c>
      <c r="L173" s="35">
        <v>14369.098704703769</v>
      </c>
      <c r="M173" s="36">
        <v>103379.17692779927</v>
      </c>
      <c r="N173" s="35">
        <v>18538.890357661345</v>
      </c>
      <c r="O173" s="35">
        <v>15194.280830843352</v>
      </c>
      <c r="P173" s="35">
        <v>1543.573955147511</v>
      </c>
      <c r="Q173" s="36">
        <v>0</v>
      </c>
      <c r="R173" s="35">
        <v>20.884829443199997</v>
      </c>
      <c r="S173" s="35">
        <v>13135.890531395726</v>
      </c>
      <c r="T173" s="35">
        <v>2879.9219150536314</v>
      </c>
      <c r="U173" s="44">
        <v>16036.697275892555</v>
      </c>
    </row>
    <row r="174" spans="1:21" x14ac:dyDescent="0.2">
      <c r="A174" s="114">
        <v>27</v>
      </c>
      <c r="B174" s="114">
        <v>3</v>
      </c>
      <c r="C174" s="114">
        <v>34</v>
      </c>
      <c r="D174" s="114">
        <v>27</v>
      </c>
      <c r="E174" s="34" t="s">
        <v>34</v>
      </c>
      <c r="F174" s="19">
        <v>13277.430322004602</v>
      </c>
      <c r="G174" s="35">
        <v>16432.15047809824</v>
      </c>
      <c r="H174" s="43">
        <v>4041.2650786639147</v>
      </c>
      <c r="I174" s="43">
        <v>1100.7600210341197</v>
      </c>
      <c r="J174" s="43">
        <v>0</v>
      </c>
      <c r="K174" s="35">
        <v>42597.126430562035</v>
      </c>
      <c r="L174" s="35">
        <v>0</v>
      </c>
      <c r="M174" s="36">
        <v>0</v>
      </c>
      <c r="N174" s="35">
        <v>11580.402603467595</v>
      </c>
      <c r="O174" s="35">
        <v>5085.153812053818</v>
      </c>
      <c r="P174" s="35">
        <v>0</v>
      </c>
      <c r="Q174" s="36">
        <v>0</v>
      </c>
      <c r="R174" s="35">
        <v>236.81111075891997</v>
      </c>
      <c r="S174" s="35">
        <v>19140.941826687573</v>
      </c>
      <c r="T174" s="35">
        <v>1126.0902629698933</v>
      </c>
      <c r="U174" s="44">
        <v>20503.843200416384</v>
      </c>
    </row>
    <row r="175" spans="1:21" x14ac:dyDescent="0.2">
      <c r="A175" s="114">
        <v>31</v>
      </c>
      <c r="B175" s="114">
        <v>4</v>
      </c>
      <c r="C175" s="114">
        <v>35</v>
      </c>
      <c r="D175" s="114">
        <v>31</v>
      </c>
      <c r="E175" s="34" t="s">
        <v>35</v>
      </c>
      <c r="F175" s="19">
        <v>23471.802749855367</v>
      </c>
      <c r="G175" s="35">
        <v>77289.227028793641</v>
      </c>
      <c r="H175" s="43">
        <v>2554.9103108885929</v>
      </c>
      <c r="I175" s="43">
        <v>110.54733849081998</v>
      </c>
      <c r="J175" s="43">
        <v>0</v>
      </c>
      <c r="K175" s="35">
        <v>26222.787736517788</v>
      </c>
      <c r="L175" s="35">
        <v>10420.395140563258</v>
      </c>
      <c r="M175" s="36">
        <v>54900.39419805292</v>
      </c>
      <c r="N175" s="35">
        <v>17308.203130080805</v>
      </c>
      <c r="O175" s="35">
        <v>10309.490619702934</v>
      </c>
      <c r="P175" s="35">
        <v>145.39560477736572</v>
      </c>
      <c r="Q175" s="36">
        <v>0</v>
      </c>
      <c r="R175" s="35">
        <v>0</v>
      </c>
      <c r="S175" s="35">
        <v>5702.9574027320159</v>
      </c>
      <c r="T175" s="35">
        <v>132.19292983353924</v>
      </c>
      <c r="U175" s="44">
        <v>5835.1503325655558</v>
      </c>
    </row>
    <row r="176" spans="1:21" x14ac:dyDescent="0.2">
      <c r="A176" s="114">
        <v>32</v>
      </c>
      <c r="B176" s="114">
        <v>5</v>
      </c>
      <c r="C176" s="114">
        <v>36</v>
      </c>
      <c r="D176" s="114">
        <v>32</v>
      </c>
      <c r="E176" s="34" t="s">
        <v>36</v>
      </c>
      <c r="F176" s="19">
        <v>59425.488437671745</v>
      </c>
      <c r="G176" s="35">
        <v>69695.710979399504</v>
      </c>
      <c r="H176" s="43">
        <v>11254.704588144205</v>
      </c>
      <c r="I176" s="43">
        <v>0</v>
      </c>
      <c r="J176" s="43">
        <v>0</v>
      </c>
      <c r="K176" s="35">
        <v>48815.908452742973</v>
      </c>
      <c r="L176" s="35">
        <v>14764.873635586242</v>
      </c>
      <c r="M176" s="36">
        <v>41803.437428730889</v>
      </c>
      <c r="N176" s="35">
        <v>31590.10515709814</v>
      </c>
      <c r="O176" s="35">
        <v>22973.223598761484</v>
      </c>
      <c r="P176" s="35">
        <v>2509.8035477320359</v>
      </c>
      <c r="Q176" s="36">
        <v>0</v>
      </c>
      <c r="R176" s="35">
        <v>8543.1485266620002</v>
      </c>
      <c r="S176" s="35">
        <v>17115.415946493078</v>
      </c>
      <c r="T176" s="35">
        <v>4473.4692200411846</v>
      </c>
      <c r="U176" s="44">
        <v>30132.033693196259</v>
      </c>
    </row>
    <row r="177" spans="1:21" x14ac:dyDescent="0.2">
      <c r="A177" s="114">
        <v>40</v>
      </c>
      <c r="B177" s="114">
        <v>6</v>
      </c>
      <c r="C177" s="114">
        <v>37</v>
      </c>
      <c r="D177" s="114">
        <v>40</v>
      </c>
      <c r="E177" s="34" t="s">
        <v>37</v>
      </c>
      <c r="F177" s="19">
        <v>35110.10265820723</v>
      </c>
      <c r="G177" s="35">
        <v>7865.4909512840904</v>
      </c>
      <c r="H177" s="43">
        <v>983.31028722229644</v>
      </c>
      <c r="I177" s="43">
        <v>114.68935854357595</v>
      </c>
      <c r="J177" s="43">
        <v>0</v>
      </c>
      <c r="K177" s="35">
        <v>24951.783430420401</v>
      </c>
      <c r="L177" s="35">
        <v>4591.7551758802001</v>
      </c>
      <c r="M177" s="36">
        <v>6496.782417758116</v>
      </c>
      <c r="N177" s="35">
        <v>6441.2878863411452</v>
      </c>
      <c r="O177" s="35">
        <v>3978.5045369312684</v>
      </c>
      <c r="P177" s="35">
        <v>0</v>
      </c>
      <c r="Q177" s="36">
        <v>0</v>
      </c>
      <c r="R177" s="35">
        <v>0</v>
      </c>
      <c r="S177" s="35">
        <v>6371.6145762788146</v>
      </c>
      <c r="T177" s="35">
        <v>110.25930878909031</v>
      </c>
      <c r="U177" s="44">
        <v>6481.8738850679056</v>
      </c>
    </row>
    <row r="178" spans="1:21" x14ac:dyDescent="0.2">
      <c r="A178" s="114">
        <v>8</v>
      </c>
      <c r="B178" s="114">
        <v>30</v>
      </c>
      <c r="C178" s="114">
        <v>40</v>
      </c>
      <c r="D178" s="114">
        <v>8</v>
      </c>
      <c r="E178" s="34" t="s">
        <v>38</v>
      </c>
      <c r="F178" s="19">
        <v>33073.378473974604</v>
      </c>
      <c r="G178" s="35">
        <v>7884.4728041599828</v>
      </c>
      <c r="H178" s="43">
        <v>77.084441155799993</v>
      </c>
      <c r="I178" s="43">
        <v>0</v>
      </c>
      <c r="J178" s="43">
        <v>0</v>
      </c>
      <c r="K178" s="35">
        <v>77327.326323100409</v>
      </c>
      <c r="L178" s="35">
        <v>1007.9882887662056</v>
      </c>
      <c r="M178" s="36">
        <v>0</v>
      </c>
      <c r="N178" s="35">
        <v>61519.52490663698</v>
      </c>
      <c r="O178" s="35">
        <v>7803.0334059644374</v>
      </c>
      <c r="P178" s="35">
        <v>2.5903457190000005</v>
      </c>
      <c r="Q178" s="36">
        <v>0</v>
      </c>
      <c r="R178" s="35">
        <v>0</v>
      </c>
      <c r="S178" s="35">
        <v>26928.150586322117</v>
      </c>
      <c r="T178" s="35">
        <v>229.33059499145909</v>
      </c>
      <c r="U178" s="44">
        <v>27157.481181313578</v>
      </c>
    </row>
    <row r="179" spans="1:21" x14ac:dyDescent="0.2">
      <c r="A179" s="114">
        <v>9</v>
      </c>
      <c r="B179" s="114">
        <v>31</v>
      </c>
      <c r="C179" s="114">
        <v>41</v>
      </c>
      <c r="D179" s="114">
        <v>9</v>
      </c>
      <c r="E179" s="34" t="s">
        <v>39</v>
      </c>
      <c r="F179" s="19">
        <v>11620.743606814962</v>
      </c>
      <c r="G179" s="35">
        <v>19092.049283435306</v>
      </c>
      <c r="H179" s="43">
        <v>530.04020030921151</v>
      </c>
      <c r="I179" s="43">
        <v>54.326940418791096</v>
      </c>
      <c r="J179" s="43">
        <v>0</v>
      </c>
      <c r="K179" s="35">
        <v>41216.501853352711</v>
      </c>
      <c r="L179" s="35">
        <v>20865.426769595641</v>
      </c>
      <c r="M179" s="36">
        <v>4413.1724718092446</v>
      </c>
      <c r="N179" s="35">
        <v>3794.1797293143627</v>
      </c>
      <c r="O179" s="35">
        <v>18411.118927980326</v>
      </c>
      <c r="P179" s="35">
        <v>377.80685953150885</v>
      </c>
      <c r="Q179" s="36">
        <v>0</v>
      </c>
      <c r="R179" s="35">
        <v>4471.8450441494488</v>
      </c>
      <c r="S179" s="35">
        <v>14633.184630469143</v>
      </c>
      <c r="T179" s="35">
        <v>410.80278412734572</v>
      </c>
      <c r="U179" s="44">
        <v>19515.832458745939</v>
      </c>
    </row>
    <row r="180" spans="1:21" x14ac:dyDescent="0.2">
      <c r="A180" s="114">
        <v>28</v>
      </c>
      <c r="B180" s="114">
        <v>32</v>
      </c>
      <c r="C180" s="114">
        <v>42</v>
      </c>
      <c r="D180" s="114">
        <v>28</v>
      </c>
      <c r="E180" s="34" t="s">
        <v>40</v>
      </c>
      <c r="F180" s="19">
        <v>20534.467989715067</v>
      </c>
      <c r="G180" s="35">
        <v>39991.802758778307</v>
      </c>
      <c r="H180" s="43">
        <v>36671.555700700155</v>
      </c>
      <c r="I180" s="43">
        <v>645.37827077096927</v>
      </c>
      <c r="J180" s="43">
        <v>0</v>
      </c>
      <c r="K180" s="35">
        <v>43837.305716377537</v>
      </c>
      <c r="L180" s="35">
        <v>3027.7007176941206</v>
      </c>
      <c r="M180" s="36">
        <v>21238.720620048953</v>
      </c>
      <c r="N180" s="35">
        <v>5261.8818912154929</v>
      </c>
      <c r="O180" s="35">
        <v>30494.007048170868</v>
      </c>
      <c r="P180" s="35">
        <v>6533.5802567916808</v>
      </c>
      <c r="Q180" s="36">
        <v>0</v>
      </c>
      <c r="R180" s="35">
        <v>2.7840757507200018</v>
      </c>
      <c r="S180" s="35">
        <v>5756.0800575972607</v>
      </c>
      <c r="T180" s="35">
        <v>140.45913367271197</v>
      </c>
      <c r="U180" s="44">
        <v>5899.3232670206926</v>
      </c>
    </row>
    <row r="181" spans="1:21" x14ac:dyDescent="0.2">
      <c r="A181" s="114">
        <v>34</v>
      </c>
      <c r="B181" s="114">
        <v>33</v>
      </c>
      <c r="C181" s="114">
        <v>43</v>
      </c>
      <c r="D181" s="114">
        <v>34</v>
      </c>
      <c r="E181" s="34" t="s">
        <v>41</v>
      </c>
      <c r="F181" s="19">
        <v>3392.4369038074615</v>
      </c>
      <c r="G181" s="35">
        <v>2813.6555309368855</v>
      </c>
      <c r="H181" s="43">
        <v>6.2560398422000008</v>
      </c>
      <c r="I181" s="43">
        <v>0</v>
      </c>
      <c r="J181" s="43">
        <v>0</v>
      </c>
      <c r="K181" s="35">
        <v>14625.28300332477</v>
      </c>
      <c r="L181" s="35">
        <v>108.56250245438952</v>
      </c>
      <c r="M181" s="36">
        <v>0</v>
      </c>
      <c r="N181" s="35">
        <v>1058.9557801693024</v>
      </c>
      <c r="O181" s="35">
        <v>5147.0186675739114</v>
      </c>
      <c r="P181" s="35">
        <v>0.57244445606399996</v>
      </c>
      <c r="Q181" s="36">
        <v>0</v>
      </c>
      <c r="R181" s="35">
        <v>0</v>
      </c>
      <c r="S181" s="35">
        <v>2352.5629631263041</v>
      </c>
      <c r="T181" s="35">
        <v>88.659361754618971</v>
      </c>
      <c r="U181" s="44">
        <v>2441.2223248809232</v>
      </c>
    </row>
    <row r="182" spans="1:21" x14ac:dyDescent="0.2">
      <c r="A182" s="114">
        <v>35</v>
      </c>
      <c r="B182" s="114">
        <v>34</v>
      </c>
      <c r="C182" s="114">
        <v>44</v>
      </c>
      <c r="D182" s="114">
        <v>35</v>
      </c>
      <c r="E182" s="34" t="s">
        <v>42</v>
      </c>
      <c r="F182" s="19">
        <v>1972.8527532535568</v>
      </c>
      <c r="G182" s="35">
        <v>17062.590442783101</v>
      </c>
      <c r="H182" s="43">
        <v>7116.4183467856037</v>
      </c>
      <c r="I182" s="43">
        <v>134.19163640969236</v>
      </c>
      <c r="J182" s="43">
        <v>0</v>
      </c>
      <c r="K182" s="35">
        <v>4193.9706831377962</v>
      </c>
      <c r="L182" s="35">
        <v>2644.035601916878</v>
      </c>
      <c r="M182" s="36">
        <v>5626.6382973930013</v>
      </c>
      <c r="N182" s="35">
        <v>746.4882202654311</v>
      </c>
      <c r="O182" s="35">
        <v>8130.1583929000262</v>
      </c>
      <c r="P182" s="35">
        <v>9842.9537493575772</v>
      </c>
      <c r="Q182" s="36">
        <v>0</v>
      </c>
      <c r="R182" s="35">
        <v>157.27320274719935</v>
      </c>
      <c r="S182" s="35">
        <v>570.98255364788247</v>
      </c>
      <c r="T182" s="35">
        <v>263.56226172079448</v>
      </c>
      <c r="U182" s="44">
        <v>991.81801811587627</v>
      </c>
    </row>
    <row r="183" spans="1:21" x14ac:dyDescent="0.2">
      <c r="A183" s="114">
        <v>4</v>
      </c>
      <c r="B183" s="114">
        <v>13</v>
      </c>
      <c r="C183" s="114">
        <v>47</v>
      </c>
      <c r="D183" s="114">
        <v>4</v>
      </c>
      <c r="E183" s="34" t="s">
        <v>43</v>
      </c>
      <c r="F183" s="19">
        <v>20397.359147862233</v>
      </c>
      <c r="G183" s="35">
        <v>80599.024497516599</v>
      </c>
      <c r="H183" s="50">
        <v>6741.6600563171469</v>
      </c>
      <c r="I183" s="35">
        <v>2689.172657274491</v>
      </c>
      <c r="J183" s="50">
        <v>0</v>
      </c>
      <c r="K183" s="35">
        <v>7930.5495550778396</v>
      </c>
      <c r="L183" s="35">
        <v>37711.956050337685</v>
      </c>
      <c r="M183" s="36">
        <v>32626.320431652737</v>
      </c>
      <c r="N183" s="35">
        <v>42049.972629740732</v>
      </c>
      <c r="O183" s="35">
        <v>20252.776814972149</v>
      </c>
      <c r="P183" s="35">
        <v>9981.7089043612941</v>
      </c>
      <c r="Q183" s="36">
        <v>0</v>
      </c>
      <c r="R183" s="35">
        <v>11649.319340752443</v>
      </c>
      <c r="S183" s="35">
        <v>20702.851521337885</v>
      </c>
      <c r="T183" s="35">
        <v>2791.5394200734418</v>
      </c>
      <c r="U183" s="44">
        <v>35143.710282163767</v>
      </c>
    </row>
    <row r="184" spans="1:21" x14ac:dyDescent="0.2">
      <c r="A184" s="114">
        <v>14</v>
      </c>
      <c r="B184" s="114">
        <v>14</v>
      </c>
      <c r="C184" s="114">
        <v>48</v>
      </c>
      <c r="D184" s="114">
        <v>14</v>
      </c>
      <c r="E184" s="34" t="s">
        <v>44</v>
      </c>
      <c r="F184" s="19">
        <v>2815.5377690833297</v>
      </c>
      <c r="G184" s="35">
        <v>9353.0002114239669</v>
      </c>
      <c r="H184" s="50">
        <v>2464.0696852090005</v>
      </c>
      <c r="I184" s="35">
        <v>28.957128131219175</v>
      </c>
      <c r="J184" s="50">
        <v>0</v>
      </c>
      <c r="K184" s="35">
        <v>25960.599280978342</v>
      </c>
      <c r="L184" s="35">
        <v>32190.831731501785</v>
      </c>
      <c r="M184" s="36">
        <v>2983.4682237763805</v>
      </c>
      <c r="N184" s="35">
        <v>14320.872009091376</v>
      </c>
      <c r="O184" s="35">
        <v>1892.4201749963713</v>
      </c>
      <c r="P184" s="35">
        <v>208.89785217158999</v>
      </c>
      <c r="Q184" s="36">
        <v>8.2721977672019431</v>
      </c>
      <c r="R184" s="35">
        <v>6333.6815410191302</v>
      </c>
      <c r="S184" s="35">
        <v>21295.127615820275</v>
      </c>
      <c r="T184" s="35">
        <v>620.82932536478074</v>
      </c>
      <c r="U184" s="44">
        <v>28257.910679971385</v>
      </c>
    </row>
    <row r="185" spans="1:21" x14ac:dyDescent="0.2">
      <c r="A185" s="114">
        <v>36</v>
      </c>
      <c r="B185" s="114">
        <v>15</v>
      </c>
      <c r="C185" s="114">
        <v>49</v>
      </c>
      <c r="D185" s="114">
        <v>36</v>
      </c>
      <c r="E185" s="34" t="s">
        <v>45</v>
      </c>
      <c r="F185" s="19">
        <v>4270.9945204410224</v>
      </c>
      <c r="G185" s="35">
        <v>50958.354485147131</v>
      </c>
      <c r="H185" s="50">
        <v>8170.3587195241744</v>
      </c>
      <c r="I185" s="35">
        <v>14.455091186079763</v>
      </c>
      <c r="J185" s="50">
        <v>0</v>
      </c>
      <c r="K185" s="35">
        <v>15030.524265287582</v>
      </c>
      <c r="L185" s="35">
        <v>7659.9716192996775</v>
      </c>
      <c r="M185" s="36">
        <v>17153.55265586653</v>
      </c>
      <c r="N185" s="35">
        <v>18759.866517908617</v>
      </c>
      <c r="O185" s="35">
        <v>14292.836376923893</v>
      </c>
      <c r="P185" s="35">
        <v>18850.195792628892</v>
      </c>
      <c r="Q185" s="36">
        <v>0</v>
      </c>
      <c r="R185" s="35">
        <v>0</v>
      </c>
      <c r="S185" s="35">
        <v>7200.1644734000292</v>
      </c>
      <c r="T185" s="35">
        <v>1376.5794531707418</v>
      </c>
      <c r="U185" s="44">
        <v>8576.7439265707708</v>
      </c>
    </row>
    <row r="186" spans="1:21" x14ac:dyDescent="0.2">
      <c r="A186" s="114">
        <v>20</v>
      </c>
      <c r="B186" s="114">
        <v>40</v>
      </c>
      <c r="C186" s="114">
        <v>52</v>
      </c>
      <c r="D186" s="114">
        <v>20</v>
      </c>
      <c r="E186" s="34" t="s">
        <v>46</v>
      </c>
      <c r="F186" s="19">
        <v>11921.689807568044</v>
      </c>
      <c r="G186" s="35">
        <v>5089.5711601944995</v>
      </c>
      <c r="H186" s="43">
        <v>318.41288896338352</v>
      </c>
      <c r="I186" s="43">
        <v>0</v>
      </c>
      <c r="J186" s="43">
        <v>0</v>
      </c>
      <c r="K186" s="35">
        <v>55308.788968857763</v>
      </c>
      <c r="L186" s="35">
        <v>2475.0878139436004</v>
      </c>
      <c r="M186" s="36">
        <v>0</v>
      </c>
      <c r="N186" s="35">
        <v>10770.420674655214</v>
      </c>
      <c r="O186" s="35">
        <v>2550.1882720206104</v>
      </c>
      <c r="P186" s="35">
        <v>0</v>
      </c>
      <c r="Q186" s="36">
        <v>0</v>
      </c>
      <c r="R186" s="35">
        <v>190.44873179200002</v>
      </c>
      <c r="S186" s="35">
        <v>28265.478675435108</v>
      </c>
      <c r="T186" s="35">
        <v>777.24732484915228</v>
      </c>
      <c r="U186" s="44">
        <v>29233.174732076259</v>
      </c>
    </row>
    <row r="187" spans="1:21" x14ac:dyDescent="0.2">
      <c r="A187" s="114">
        <v>29</v>
      </c>
      <c r="B187" s="114">
        <v>41</v>
      </c>
      <c r="C187" s="114">
        <v>53</v>
      </c>
      <c r="D187" s="114">
        <v>29</v>
      </c>
      <c r="E187" s="34" t="s">
        <v>47</v>
      </c>
      <c r="F187" s="19">
        <v>27349.097304980696</v>
      </c>
      <c r="G187" s="35">
        <v>10669.892492876183</v>
      </c>
      <c r="H187" s="43">
        <v>1301.3580464358936</v>
      </c>
      <c r="I187" s="43">
        <v>0</v>
      </c>
      <c r="J187" s="43">
        <v>55.127315169239992</v>
      </c>
      <c r="K187" s="35">
        <v>73237.903547976675</v>
      </c>
      <c r="L187" s="35">
        <v>3145.9378908871527</v>
      </c>
      <c r="M187" s="36">
        <v>0</v>
      </c>
      <c r="N187" s="35">
        <v>18319.965461026652</v>
      </c>
      <c r="O187" s="35">
        <v>2355.2962353461667</v>
      </c>
      <c r="P187" s="35">
        <v>0</v>
      </c>
      <c r="Q187" s="36">
        <v>0</v>
      </c>
      <c r="R187" s="35">
        <v>21245.838105767933</v>
      </c>
      <c r="S187" s="35">
        <v>61039.880666193058</v>
      </c>
      <c r="T187" s="35">
        <v>630.27303227330651</v>
      </c>
      <c r="U187" s="44">
        <v>82915.991804234291</v>
      </c>
    </row>
    <row r="188" spans="1:21" x14ac:dyDescent="0.2">
      <c r="A188" s="114">
        <v>39</v>
      </c>
      <c r="B188" s="114">
        <v>42</v>
      </c>
      <c r="C188" s="114">
        <v>54</v>
      </c>
      <c r="D188" s="114">
        <v>39</v>
      </c>
      <c r="E188" s="34" t="s">
        <v>48</v>
      </c>
      <c r="F188" s="19">
        <v>18791.461716352303</v>
      </c>
      <c r="G188" s="35">
        <v>2946.0997160396191</v>
      </c>
      <c r="H188" s="43">
        <v>228.99651769359266</v>
      </c>
      <c r="I188" s="43">
        <v>0</v>
      </c>
      <c r="J188" s="43">
        <v>116.01087554787811</v>
      </c>
      <c r="K188" s="35">
        <v>14016.355945336922</v>
      </c>
      <c r="L188" s="35">
        <v>0</v>
      </c>
      <c r="M188" s="36">
        <v>0</v>
      </c>
      <c r="N188" s="35">
        <v>5981.6472186753035</v>
      </c>
      <c r="O188" s="35">
        <v>83.543344135765153</v>
      </c>
      <c r="P188" s="35">
        <v>0</v>
      </c>
      <c r="Q188" s="36">
        <v>0</v>
      </c>
      <c r="R188" s="35">
        <v>0</v>
      </c>
      <c r="S188" s="35">
        <v>6572.2726982309241</v>
      </c>
      <c r="T188" s="35">
        <v>1189.3525289811087</v>
      </c>
      <c r="U188" s="44">
        <v>7761.6252272120328</v>
      </c>
    </row>
    <row r="189" spans="1:21" x14ac:dyDescent="0.2">
      <c r="A189" s="114">
        <v>45</v>
      </c>
      <c r="B189" s="114">
        <v>43</v>
      </c>
      <c r="C189" s="114">
        <v>55</v>
      </c>
      <c r="D189" s="114">
        <v>45</v>
      </c>
      <c r="E189" s="34" t="s">
        <v>49</v>
      </c>
      <c r="F189" s="19">
        <v>4001.1620404536393</v>
      </c>
      <c r="G189" s="35">
        <v>18011.495164005672</v>
      </c>
      <c r="H189" s="43">
        <v>84.32576420349622</v>
      </c>
      <c r="I189" s="43">
        <v>6.3054834540207247</v>
      </c>
      <c r="J189" s="43">
        <v>0</v>
      </c>
      <c r="K189" s="35">
        <v>29124.530953853242</v>
      </c>
      <c r="L189" s="35">
        <v>24.688236003929259</v>
      </c>
      <c r="M189" s="36">
        <v>0</v>
      </c>
      <c r="N189" s="35">
        <v>12013.931218666057</v>
      </c>
      <c r="O189" s="35">
        <v>1051.2981442041639</v>
      </c>
      <c r="P189" s="35">
        <v>0</v>
      </c>
      <c r="Q189" s="36">
        <v>0</v>
      </c>
      <c r="R189" s="35">
        <v>0</v>
      </c>
      <c r="S189" s="35">
        <v>11112.31730447054</v>
      </c>
      <c r="T189" s="35">
        <v>1556.7235862004468</v>
      </c>
      <c r="U189" s="44">
        <v>12669.040890670985</v>
      </c>
    </row>
    <row r="190" spans="1:21" x14ac:dyDescent="0.2">
      <c r="A190" s="114">
        <v>3</v>
      </c>
      <c r="B190" s="114">
        <v>54</v>
      </c>
      <c r="C190" s="114">
        <v>58</v>
      </c>
      <c r="D190" s="114">
        <v>3</v>
      </c>
      <c r="E190" s="34" t="s">
        <v>50</v>
      </c>
      <c r="F190" s="19">
        <v>4083.8890479028842</v>
      </c>
      <c r="G190" s="35">
        <v>25080.889715370835</v>
      </c>
      <c r="H190" s="43">
        <v>272.67836144482521</v>
      </c>
      <c r="I190" s="43">
        <v>125.22184731999201</v>
      </c>
      <c r="J190" s="43">
        <v>0</v>
      </c>
      <c r="K190" s="35">
        <v>7055.4862609986976</v>
      </c>
      <c r="L190" s="35">
        <v>7412.4800333102939</v>
      </c>
      <c r="M190" s="36">
        <v>4744.0627005658052</v>
      </c>
      <c r="N190" s="35">
        <v>6072.0254204460352</v>
      </c>
      <c r="O190" s="35">
        <v>302.71833295598628</v>
      </c>
      <c r="P190" s="35">
        <v>535.2317235347</v>
      </c>
      <c r="Q190" s="36">
        <v>1291.327884268708</v>
      </c>
      <c r="R190" s="35">
        <v>55.137390932192005</v>
      </c>
      <c r="S190" s="35">
        <v>5777.1155126751055</v>
      </c>
      <c r="T190" s="35">
        <v>1572.4743173048321</v>
      </c>
      <c r="U190" s="44">
        <v>8696.0551051808379</v>
      </c>
    </row>
    <row r="191" spans="1:21" x14ac:dyDescent="0.2">
      <c r="A191" s="114">
        <v>21</v>
      </c>
      <c r="B191" s="114">
        <v>55</v>
      </c>
      <c r="C191" s="114">
        <v>59</v>
      </c>
      <c r="D191" s="114">
        <v>21</v>
      </c>
      <c r="E191" s="34" t="s">
        <v>51</v>
      </c>
      <c r="F191" s="19">
        <v>6749.1577818866499</v>
      </c>
      <c r="G191" s="35">
        <v>76085.600040382385</v>
      </c>
      <c r="H191" s="43">
        <v>2024.4470037196675</v>
      </c>
      <c r="I191" s="43">
        <v>331.43402969338746</v>
      </c>
      <c r="J191" s="43">
        <v>0</v>
      </c>
      <c r="K191" s="35">
        <v>27900.988616371244</v>
      </c>
      <c r="L191" s="35">
        <v>15694.138075929262</v>
      </c>
      <c r="M191" s="36">
        <v>2939.3228006877948</v>
      </c>
      <c r="N191" s="35">
        <v>4823.6266852367335</v>
      </c>
      <c r="O191" s="35">
        <v>2940.856845667879</v>
      </c>
      <c r="P191" s="35">
        <v>620.96238665650776</v>
      </c>
      <c r="Q191" s="36">
        <v>7765.1887622083577</v>
      </c>
      <c r="R191" s="35">
        <v>847.11023429520083</v>
      </c>
      <c r="S191" s="35">
        <v>9722.7818673370493</v>
      </c>
      <c r="T191" s="35">
        <v>2114.3469142893318</v>
      </c>
      <c r="U191" s="44">
        <v>20449.427778129939</v>
      </c>
    </row>
    <row r="192" spans="1:21" x14ac:dyDescent="0.2">
      <c r="A192" s="114">
        <v>33</v>
      </c>
      <c r="B192" s="114">
        <v>56</v>
      </c>
      <c r="C192" s="114">
        <v>60</v>
      </c>
      <c r="D192" s="114">
        <v>33</v>
      </c>
      <c r="E192" s="34" t="s">
        <v>52</v>
      </c>
      <c r="F192" s="19">
        <v>9602.7510411880667</v>
      </c>
      <c r="G192" s="35">
        <v>38013.731301564003</v>
      </c>
      <c r="H192" s="43">
        <v>987.07397475189657</v>
      </c>
      <c r="I192" s="43">
        <v>208.58035738292807</v>
      </c>
      <c r="J192" s="43">
        <v>0</v>
      </c>
      <c r="K192" s="35">
        <v>15760.603704868026</v>
      </c>
      <c r="L192" s="35">
        <v>24016.513337606051</v>
      </c>
      <c r="M192" s="36">
        <v>38901.935229864219</v>
      </c>
      <c r="N192" s="35">
        <v>9457.9868554342138</v>
      </c>
      <c r="O192" s="35">
        <v>2974.1369061591704</v>
      </c>
      <c r="P192" s="35">
        <v>1176.9895476900967</v>
      </c>
      <c r="Q192" s="36">
        <v>562.3711897534123</v>
      </c>
      <c r="R192" s="35">
        <v>125.35950897752524</v>
      </c>
      <c r="S192" s="35">
        <v>3049.1186965791148</v>
      </c>
      <c r="T192" s="35">
        <v>1191.994920532823</v>
      </c>
      <c r="U192" s="44">
        <v>4928.8443158428754</v>
      </c>
    </row>
    <row r="193" spans="1:21" x14ac:dyDescent="0.2">
      <c r="A193" s="114">
        <v>41</v>
      </c>
      <c r="B193" s="114">
        <v>57</v>
      </c>
      <c r="C193" s="114">
        <v>61</v>
      </c>
      <c r="D193" s="114">
        <v>41</v>
      </c>
      <c r="E193" s="34" t="s">
        <v>53</v>
      </c>
      <c r="F193" s="19">
        <v>8479.84640304206</v>
      </c>
      <c r="G193" s="35">
        <v>24321.633854199314</v>
      </c>
      <c r="H193" s="43">
        <v>904.67119531346782</v>
      </c>
      <c r="I193" s="43">
        <v>0</v>
      </c>
      <c r="J193" s="43">
        <v>0</v>
      </c>
      <c r="K193" s="35">
        <v>15392.627991063695</v>
      </c>
      <c r="L193" s="35">
        <v>4425.0097873469276</v>
      </c>
      <c r="M193" s="36">
        <v>0</v>
      </c>
      <c r="N193" s="35">
        <v>2074.6625984287425</v>
      </c>
      <c r="O193" s="35">
        <v>0</v>
      </c>
      <c r="P193" s="35">
        <v>290.68140777548564</v>
      </c>
      <c r="Q193" s="36">
        <v>35986.180721934419</v>
      </c>
      <c r="R193" s="35">
        <v>485.40921960937106</v>
      </c>
      <c r="S193" s="35">
        <v>3986.9468775565852</v>
      </c>
      <c r="T193" s="35">
        <v>814.38290680108298</v>
      </c>
      <c r="U193" s="44">
        <v>41272.919725901455</v>
      </c>
    </row>
    <row r="194" spans="1:21" x14ac:dyDescent="0.2">
      <c r="A194" s="114">
        <v>10</v>
      </c>
      <c r="B194" s="114">
        <v>36</v>
      </c>
      <c r="C194" s="114">
        <v>64</v>
      </c>
      <c r="D194" s="114">
        <v>10</v>
      </c>
      <c r="E194" s="34" t="s">
        <v>54</v>
      </c>
      <c r="F194" s="19">
        <v>28203.692428597973</v>
      </c>
      <c r="G194" s="35">
        <v>212273.73316813412</v>
      </c>
      <c r="H194" s="43">
        <v>14303.261092025086</v>
      </c>
      <c r="I194" s="43">
        <v>3022.5576331815009</v>
      </c>
      <c r="J194" s="43">
        <v>17.001878739599999</v>
      </c>
      <c r="K194" s="35">
        <v>26366.909554603553</v>
      </c>
      <c r="L194" s="35">
        <v>19048.955906267533</v>
      </c>
      <c r="M194" s="36">
        <v>89626.422196831947</v>
      </c>
      <c r="N194" s="35">
        <v>32649.417495786947</v>
      </c>
      <c r="O194" s="35">
        <v>14491.08067426549</v>
      </c>
      <c r="P194" s="35">
        <v>4245.7226828905432</v>
      </c>
      <c r="Q194" s="36">
        <v>300.47071846180387</v>
      </c>
      <c r="R194" s="35">
        <v>1079.6804664796759</v>
      </c>
      <c r="S194" s="35">
        <v>16314.892390346995</v>
      </c>
      <c r="T194" s="35">
        <v>3833.2465519864863</v>
      </c>
      <c r="U194" s="44">
        <v>21528.290127274962</v>
      </c>
    </row>
    <row r="195" spans="1:21" x14ac:dyDescent="0.2">
      <c r="A195" s="114">
        <v>12</v>
      </c>
      <c r="B195" s="114">
        <v>37</v>
      </c>
      <c r="C195" s="114">
        <v>65</v>
      </c>
      <c r="D195" s="114">
        <v>12</v>
      </c>
      <c r="E195" s="34" t="s">
        <v>55</v>
      </c>
      <c r="F195" s="19">
        <v>9901.8587370581845</v>
      </c>
      <c r="G195" s="35">
        <v>213180.73244307836</v>
      </c>
      <c r="H195" s="43">
        <v>6347.0011877559982</v>
      </c>
      <c r="I195" s="43">
        <v>13062.413600911079</v>
      </c>
      <c r="J195" s="43">
        <v>281.96292168006011</v>
      </c>
      <c r="K195" s="35">
        <v>20572.968059973427</v>
      </c>
      <c r="L195" s="35">
        <v>4011.7707645153591</v>
      </c>
      <c r="M195" s="36">
        <v>67150.970902846646</v>
      </c>
      <c r="N195" s="35">
        <v>15333.170309125891</v>
      </c>
      <c r="O195" s="35">
        <v>4388.7829587762117</v>
      </c>
      <c r="P195" s="35">
        <v>6577.035474960986</v>
      </c>
      <c r="Q195" s="36">
        <v>5153.2719908027138</v>
      </c>
      <c r="R195" s="35">
        <v>44326.382002913713</v>
      </c>
      <c r="S195" s="35">
        <v>4928.9257448894477</v>
      </c>
      <c r="T195" s="35">
        <v>3734.9421847043927</v>
      </c>
      <c r="U195" s="44">
        <v>58143.521923310262</v>
      </c>
    </row>
    <row r="196" spans="1:21" x14ac:dyDescent="0.2">
      <c r="A196" s="114">
        <v>42</v>
      </c>
      <c r="B196" s="114">
        <v>38</v>
      </c>
      <c r="C196" s="114">
        <v>66</v>
      </c>
      <c r="D196" s="114">
        <v>42</v>
      </c>
      <c r="E196" s="34" t="s">
        <v>56</v>
      </c>
      <c r="F196" s="19">
        <v>1820.0594297068274</v>
      </c>
      <c r="G196" s="35">
        <v>192308.68801481693</v>
      </c>
      <c r="H196" s="43">
        <v>5945.1365703427455</v>
      </c>
      <c r="I196" s="43">
        <v>1946.1828960477931</v>
      </c>
      <c r="J196" s="43">
        <v>0</v>
      </c>
      <c r="K196" s="35">
        <v>15885.703851885741</v>
      </c>
      <c r="L196" s="35">
        <v>11480.794079021587</v>
      </c>
      <c r="M196" s="36">
        <v>112639.38420203209</v>
      </c>
      <c r="N196" s="35">
        <v>12714.200434205755</v>
      </c>
      <c r="O196" s="35">
        <v>4527.1671577642055</v>
      </c>
      <c r="P196" s="35">
        <v>7964.967711644962</v>
      </c>
      <c r="Q196" s="36">
        <v>0</v>
      </c>
      <c r="R196" s="35">
        <v>96.420971781183994</v>
      </c>
      <c r="S196" s="35">
        <v>9929.7269394869927</v>
      </c>
      <c r="T196" s="35">
        <v>1139.0500437987907</v>
      </c>
      <c r="U196" s="44">
        <v>11165.197955066966</v>
      </c>
    </row>
    <row r="197" spans="1:21" x14ac:dyDescent="0.2">
      <c r="A197" s="114">
        <v>6</v>
      </c>
      <c r="B197" s="114">
        <v>8</v>
      </c>
      <c r="C197" s="114">
        <v>69</v>
      </c>
      <c r="D197" s="114">
        <v>6</v>
      </c>
      <c r="E197" s="34" t="s">
        <v>57</v>
      </c>
      <c r="F197" s="19">
        <v>1515.3212281603533</v>
      </c>
      <c r="G197" s="35">
        <v>154561.67614428638</v>
      </c>
      <c r="H197" s="43">
        <v>23285.513604607189</v>
      </c>
      <c r="I197" s="43">
        <v>512.56622233003884</v>
      </c>
      <c r="J197" s="43">
        <v>0</v>
      </c>
      <c r="K197" s="35">
        <v>10659.735418184491</v>
      </c>
      <c r="L197" s="35">
        <v>7084.601542270977</v>
      </c>
      <c r="M197" s="36">
        <v>19788.647050506672</v>
      </c>
      <c r="N197" s="35">
        <v>27702.803062685238</v>
      </c>
      <c r="O197" s="35">
        <v>27144.411319569354</v>
      </c>
      <c r="P197" s="35">
        <v>5241.9698714497854</v>
      </c>
      <c r="Q197" s="36">
        <v>810.91815773923918</v>
      </c>
      <c r="R197" s="35">
        <v>554.28867407913935</v>
      </c>
      <c r="S197" s="35">
        <v>10959.65262881524</v>
      </c>
      <c r="T197" s="35">
        <v>2776.4695325336784</v>
      </c>
      <c r="U197" s="44">
        <v>15101.328993167299</v>
      </c>
    </row>
    <row r="198" spans="1:21" ht="12" thickBot="1" x14ac:dyDescent="0.25">
      <c r="A198" s="114">
        <v>38</v>
      </c>
      <c r="B198" s="114">
        <v>9</v>
      </c>
      <c r="C198" s="114">
        <v>70</v>
      </c>
      <c r="D198" s="114">
        <v>38</v>
      </c>
      <c r="E198" s="34" t="s">
        <v>58</v>
      </c>
      <c r="F198" s="19">
        <v>6670.3491531564314</v>
      </c>
      <c r="G198" s="35">
        <v>60260.327694852363</v>
      </c>
      <c r="H198" s="43">
        <v>2743.4448060501777</v>
      </c>
      <c r="I198" s="43">
        <v>798.42871377816448</v>
      </c>
      <c r="J198" s="43">
        <v>0</v>
      </c>
      <c r="K198" s="35">
        <v>439.14795830890847</v>
      </c>
      <c r="L198" s="35">
        <v>199.00739406167492</v>
      </c>
      <c r="M198" s="36">
        <v>14866.66513314795</v>
      </c>
      <c r="N198" s="35">
        <v>7143.9439586498929</v>
      </c>
      <c r="O198" s="35">
        <v>11326.74912887034</v>
      </c>
      <c r="P198" s="35">
        <v>0</v>
      </c>
      <c r="Q198" s="36">
        <v>1638.6282469346338</v>
      </c>
      <c r="R198" s="35">
        <v>1766.3058404785154</v>
      </c>
      <c r="S198" s="35">
        <v>2340.0551185309273</v>
      </c>
      <c r="T198" s="35">
        <v>996.75023888139049</v>
      </c>
      <c r="U198" s="44">
        <v>6741.7394448254672</v>
      </c>
    </row>
    <row r="199" spans="1:21" ht="12.6" thickBot="1" x14ac:dyDescent="0.3">
      <c r="A199" s="153">
        <v>59</v>
      </c>
      <c r="B199" s="153">
        <v>59</v>
      </c>
      <c r="C199" s="114">
        <v>72</v>
      </c>
      <c r="D199" s="153">
        <v>59</v>
      </c>
      <c r="E199" s="53" t="s">
        <v>93</v>
      </c>
      <c r="F199" s="54">
        <v>957252.67585186812</v>
      </c>
      <c r="G199" s="55">
        <v>1897076.4899852863</v>
      </c>
      <c r="H199" s="55">
        <v>177940.42490887185</v>
      </c>
      <c r="I199" s="55">
        <v>28121.532400116048</v>
      </c>
      <c r="J199" s="55">
        <v>10758.451417435064</v>
      </c>
      <c r="K199" s="55">
        <v>1425103.3709850935</v>
      </c>
      <c r="L199" s="55">
        <v>414467.36339307006</v>
      </c>
      <c r="M199" s="54">
        <v>696635.62056103267</v>
      </c>
      <c r="N199" s="55">
        <v>630525.75122875546</v>
      </c>
      <c r="O199" s="55">
        <v>384614.42156258627</v>
      </c>
      <c r="P199" s="55">
        <v>98512.808518667705</v>
      </c>
      <c r="Q199" s="54">
        <v>62185.847315877276</v>
      </c>
      <c r="R199" s="55">
        <v>126558.89712353561</v>
      </c>
      <c r="S199" s="55">
        <v>704539.47495829756</v>
      </c>
      <c r="T199" s="55">
        <v>74647.126669011137</v>
      </c>
      <c r="U199" s="57">
        <v>967931.34606672148</v>
      </c>
    </row>
    <row r="200" spans="1:21" x14ac:dyDescent="0.2">
      <c r="E200" s="58" t="s">
        <v>125</v>
      </c>
      <c r="M200" s="60"/>
      <c r="Q200" s="60"/>
    </row>
    <row r="202" spans="1:21" x14ac:dyDescent="0.2">
      <c r="E202" s="39"/>
      <c r="F202" s="39"/>
      <c r="G202" s="39"/>
      <c r="H202" s="39"/>
      <c r="I202" s="39"/>
      <c r="J202" s="39"/>
      <c r="K202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D60"/>
  <sheetViews>
    <sheetView workbookViewId="0">
      <selection activeCell="D60" sqref="D60"/>
    </sheetView>
  </sheetViews>
  <sheetFormatPr baseColWidth="10" defaultRowHeight="14.4" x14ac:dyDescent="0.3"/>
  <cols>
    <col min="2" max="2" width="22.5546875" bestFit="1" customWidth="1"/>
    <col min="3" max="3" width="10.44140625" bestFit="1" customWidth="1"/>
    <col min="4" max="4" width="12.88671875" bestFit="1" customWidth="1"/>
  </cols>
  <sheetData>
    <row r="1" spans="1:4" x14ac:dyDescent="0.3">
      <c r="A1" s="308"/>
      <c r="B1" s="308" t="s">
        <v>256</v>
      </c>
      <c r="C1" s="308" t="s">
        <v>257</v>
      </c>
      <c r="D1" s="309" t="s">
        <v>258</v>
      </c>
    </row>
    <row r="2" spans="1:4" x14ac:dyDescent="0.3">
      <c r="A2" s="301" t="s">
        <v>18</v>
      </c>
      <c r="B2" s="301" t="s">
        <v>210</v>
      </c>
      <c r="C2" s="306">
        <v>1</v>
      </c>
      <c r="D2" s="307">
        <v>2</v>
      </c>
    </row>
    <row r="3" spans="1:4" x14ac:dyDescent="0.3">
      <c r="A3" s="301" t="s">
        <v>197</v>
      </c>
      <c r="B3" s="301" t="s">
        <v>211</v>
      </c>
      <c r="C3" s="306">
        <v>2</v>
      </c>
      <c r="D3" s="307">
        <v>2</v>
      </c>
    </row>
    <row r="4" spans="1:4" x14ac:dyDescent="0.3">
      <c r="A4" s="301" t="s">
        <v>50</v>
      </c>
      <c r="B4" s="301" t="s">
        <v>212</v>
      </c>
      <c r="C4" s="306">
        <v>3</v>
      </c>
      <c r="D4" s="307">
        <v>2</v>
      </c>
    </row>
    <row r="5" spans="1:4" x14ac:dyDescent="0.3">
      <c r="A5" s="301" t="s">
        <v>43</v>
      </c>
      <c r="B5" s="301" t="s">
        <v>213</v>
      </c>
      <c r="C5" s="306">
        <v>4</v>
      </c>
      <c r="D5" s="307">
        <v>2</v>
      </c>
    </row>
    <row r="6" spans="1:4" x14ac:dyDescent="0.3">
      <c r="A6" s="301" t="s">
        <v>198</v>
      </c>
      <c r="B6" s="301" t="s">
        <v>214</v>
      </c>
      <c r="C6" s="306">
        <v>5</v>
      </c>
      <c r="D6" s="307">
        <v>2</v>
      </c>
    </row>
    <row r="7" spans="1:4" x14ac:dyDescent="0.3">
      <c r="A7" s="301" t="s">
        <v>188</v>
      </c>
      <c r="B7" s="301" t="s">
        <v>215</v>
      </c>
      <c r="C7" s="306">
        <v>6</v>
      </c>
      <c r="D7" s="307">
        <v>2</v>
      </c>
    </row>
    <row r="8" spans="1:4" x14ac:dyDescent="0.3">
      <c r="A8" s="301" t="s">
        <v>15</v>
      </c>
      <c r="B8" s="301" t="s">
        <v>216</v>
      </c>
      <c r="C8" s="306">
        <v>7</v>
      </c>
      <c r="D8" s="307">
        <v>2</v>
      </c>
    </row>
    <row r="9" spans="1:4" x14ac:dyDescent="0.3">
      <c r="A9" s="301" t="s">
        <v>38</v>
      </c>
      <c r="B9" s="301" t="s">
        <v>217</v>
      </c>
      <c r="C9" s="306">
        <v>8</v>
      </c>
      <c r="D9" s="307">
        <v>2</v>
      </c>
    </row>
    <row r="10" spans="1:4" x14ac:dyDescent="0.3">
      <c r="A10" s="301" t="s">
        <v>39</v>
      </c>
      <c r="B10" s="301" t="s">
        <v>218</v>
      </c>
      <c r="C10" s="306">
        <v>9</v>
      </c>
      <c r="D10" s="307">
        <v>2</v>
      </c>
    </row>
    <row r="11" spans="1:4" x14ac:dyDescent="0.3">
      <c r="A11" s="301" t="s">
        <v>54</v>
      </c>
      <c r="B11" s="301" t="s">
        <v>219</v>
      </c>
      <c r="C11" s="306">
        <v>10</v>
      </c>
      <c r="D11" s="307">
        <v>2</v>
      </c>
    </row>
    <row r="12" spans="1:4" x14ac:dyDescent="0.3">
      <c r="A12" s="301" t="s">
        <v>14</v>
      </c>
      <c r="B12" s="301" t="s">
        <v>220</v>
      </c>
      <c r="C12" s="306">
        <v>11</v>
      </c>
      <c r="D12" s="307">
        <v>2</v>
      </c>
    </row>
    <row r="13" spans="1:4" x14ac:dyDescent="0.3">
      <c r="A13" s="301" t="s">
        <v>189</v>
      </c>
      <c r="B13" s="301" t="s">
        <v>221</v>
      </c>
      <c r="C13" s="306">
        <v>12</v>
      </c>
      <c r="D13" s="307">
        <v>2</v>
      </c>
    </row>
    <row r="14" spans="1:4" x14ac:dyDescent="0.3">
      <c r="A14" s="301" t="s">
        <v>32</v>
      </c>
      <c r="B14" s="301" t="s">
        <v>222</v>
      </c>
      <c r="C14" s="306">
        <v>13</v>
      </c>
      <c r="D14" s="307">
        <v>2</v>
      </c>
    </row>
    <row r="15" spans="1:4" x14ac:dyDescent="0.3">
      <c r="A15" s="301" t="s">
        <v>44</v>
      </c>
      <c r="B15" s="301" t="s">
        <v>223</v>
      </c>
      <c r="C15" s="306">
        <v>14</v>
      </c>
      <c r="D15" s="307">
        <v>2</v>
      </c>
    </row>
    <row r="16" spans="1:4" x14ac:dyDescent="0.3">
      <c r="A16" s="301" t="s">
        <v>33</v>
      </c>
      <c r="B16" s="301" t="s">
        <v>224</v>
      </c>
      <c r="C16" s="306">
        <v>15</v>
      </c>
      <c r="D16" s="307">
        <v>2</v>
      </c>
    </row>
    <row r="17" spans="1:4" x14ac:dyDescent="0.3">
      <c r="A17" s="301" t="s">
        <v>26</v>
      </c>
      <c r="B17" s="301" t="s">
        <v>225</v>
      </c>
      <c r="C17" s="306">
        <v>16</v>
      </c>
      <c r="D17" s="307">
        <v>2</v>
      </c>
    </row>
    <row r="18" spans="1:4" x14ac:dyDescent="0.3">
      <c r="A18" s="301" t="s">
        <v>19</v>
      </c>
      <c r="B18" s="301" t="s">
        <v>226</v>
      </c>
      <c r="C18" s="306">
        <v>17</v>
      </c>
      <c r="D18" s="307">
        <v>2</v>
      </c>
    </row>
    <row r="19" spans="1:4" x14ac:dyDescent="0.3">
      <c r="A19" s="301" t="s">
        <v>16</v>
      </c>
      <c r="B19" s="301" t="s">
        <v>227</v>
      </c>
      <c r="C19" s="306">
        <v>18</v>
      </c>
      <c r="D19" s="307">
        <v>2</v>
      </c>
    </row>
    <row r="20" spans="1:4" x14ac:dyDescent="0.3">
      <c r="A20" s="301" t="s">
        <v>28</v>
      </c>
      <c r="B20" s="301" t="s">
        <v>228</v>
      </c>
      <c r="C20" s="306">
        <v>19</v>
      </c>
      <c r="D20" s="307">
        <v>2</v>
      </c>
    </row>
    <row r="21" spans="1:4" x14ac:dyDescent="0.3">
      <c r="A21" s="301" t="s">
        <v>190</v>
      </c>
      <c r="B21" s="301" t="s">
        <v>229</v>
      </c>
      <c r="C21" s="306">
        <v>20</v>
      </c>
      <c r="D21" s="307">
        <v>2</v>
      </c>
    </row>
    <row r="22" spans="1:4" x14ac:dyDescent="0.3">
      <c r="A22" s="301" t="s">
        <v>51</v>
      </c>
      <c r="B22" s="301" t="s">
        <v>230</v>
      </c>
      <c r="C22" s="306">
        <v>21</v>
      </c>
      <c r="D22" s="307">
        <v>2</v>
      </c>
    </row>
    <row r="23" spans="1:4" x14ac:dyDescent="0.3">
      <c r="A23" s="301" t="s">
        <v>191</v>
      </c>
      <c r="B23" s="301" t="s">
        <v>231</v>
      </c>
      <c r="C23" s="306">
        <v>22</v>
      </c>
      <c r="D23" s="307">
        <v>2</v>
      </c>
    </row>
    <row r="24" spans="1:4" x14ac:dyDescent="0.3">
      <c r="A24" s="301" t="s">
        <v>20</v>
      </c>
      <c r="B24" s="301" t="s">
        <v>232</v>
      </c>
      <c r="C24" s="306">
        <v>23</v>
      </c>
      <c r="D24" s="307">
        <v>2</v>
      </c>
    </row>
    <row r="25" spans="1:4" x14ac:dyDescent="0.3">
      <c r="A25" s="301" t="s">
        <v>192</v>
      </c>
      <c r="B25" s="301" t="s">
        <v>233</v>
      </c>
      <c r="C25" s="306">
        <v>24</v>
      </c>
      <c r="D25" s="307">
        <v>2</v>
      </c>
    </row>
    <row r="26" spans="1:4" x14ac:dyDescent="0.3">
      <c r="A26" s="301" t="s">
        <v>23</v>
      </c>
      <c r="B26" s="301" t="s">
        <v>234</v>
      </c>
      <c r="C26" s="306">
        <v>25</v>
      </c>
      <c r="D26" s="307">
        <v>2</v>
      </c>
    </row>
    <row r="27" spans="1:4" x14ac:dyDescent="0.3">
      <c r="A27" s="301" t="s">
        <v>30</v>
      </c>
      <c r="B27" s="301" t="s">
        <v>235</v>
      </c>
      <c r="C27" s="306">
        <v>26</v>
      </c>
      <c r="D27" s="307">
        <v>2</v>
      </c>
    </row>
    <row r="28" spans="1:4" x14ac:dyDescent="0.3">
      <c r="A28" s="301" t="s">
        <v>34</v>
      </c>
      <c r="B28" s="301" t="s">
        <v>236</v>
      </c>
      <c r="C28" s="306">
        <v>27</v>
      </c>
      <c r="D28" s="307">
        <v>2</v>
      </c>
    </row>
    <row r="29" spans="1:4" x14ac:dyDescent="0.3">
      <c r="A29" s="301" t="s">
        <v>40</v>
      </c>
      <c r="B29" s="301" t="s">
        <v>237</v>
      </c>
      <c r="C29" s="306">
        <v>28</v>
      </c>
      <c r="D29" s="307">
        <v>2</v>
      </c>
    </row>
    <row r="30" spans="1:4" x14ac:dyDescent="0.3">
      <c r="A30" s="301" t="s">
        <v>47</v>
      </c>
      <c r="B30" s="301" t="s">
        <v>238</v>
      </c>
      <c r="C30" s="306">
        <v>29</v>
      </c>
      <c r="D30" s="307">
        <v>2</v>
      </c>
    </row>
    <row r="31" spans="1:4" x14ac:dyDescent="0.3">
      <c r="A31" s="301" t="s">
        <v>27</v>
      </c>
      <c r="B31" s="301" t="s">
        <v>239</v>
      </c>
      <c r="C31" s="306">
        <v>30</v>
      </c>
      <c r="D31" s="307">
        <v>2</v>
      </c>
    </row>
    <row r="32" spans="1:4" x14ac:dyDescent="0.3">
      <c r="A32" s="301" t="s">
        <v>193</v>
      </c>
      <c r="B32" s="301" t="s">
        <v>240</v>
      </c>
      <c r="C32" s="306">
        <v>31</v>
      </c>
      <c r="D32" s="307">
        <v>2</v>
      </c>
    </row>
    <row r="33" spans="1:4" x14ac:dyDescent="0.3">
      <c r="A33" s="301" t="s">
        <v>36</v>
      </c>
      <c r="B33" s="301" t="s">
        <v>241</v>
      </c>
      <c r="C33" s="306">
        <v>32</v>
      </c>
      <c r="D33" s="307">
        <v>2</v>
      </c>
    </row>
    <row r="34" spans="1:4" x14ac:dyDescent="0.3">
      <c r="A34" s="301" t="s">
        <v>52</v>
      </c>
      <c r="B34" s="301" t="s">
        <v>242</v>
      </c>
      <c r="C34" s="306">
        <v>33</v>
      </c>
      <c r="D34" s="307">
        <v>2</v>
      </c>
    </row>
    <row r="35" spans="1:4" x14ac:dyDescent="0.3">
      <c r="A35" s="301" t="s">
        <v>41</v>
      </c>
      <c r="B35" s="301" t="s">
        <v>243</v>
      </c>
      <c r="C35" s="306">
        <v>34</v>
      </c>
      <c r="D35" s="307">
        <v>2</v>
      </c>
    </row>
    <row r="36" spans="1:4" x14ac:dyDescent="0.3">
      <c r="A36" s="301" t="s">
        <v>42</v>
      </c>
      <c r="B36" s="301" t="s">
        <v>244</v>
      </c>
      <c r="C36" s="306">
        <v>35</v>
      </c>
      <c r="D36" s="307">
        <v>2</v>
      </c>
    </row>
    <row r="37" spans="1:4" x14ac:dyDescent="0.3">
      <c r="A37" s="301" t="s">
        <v>194</v>
      </c>
      <c r="B37" s="301" t="s">
        <v>245</v>
      </c>
      <c r="C37" s="306">
        <v>36</v>
      </c>
      <c r="D37" s="307">
        <v>2</v>
      </c>
    </row>
    <row r="38" spans="1:4" x14ac:dyDescent="0.3">
      <c r="A38" s="301" t="s">
        <v>195</v>
      </c>
      <c r="B38" s="301" t="s">
        <v>246</v>
      </c>
      <c r="C38" s="306">
        <v>37</v>
      </c>
      <c r="D38" s="307">
        <v>2</v>
      </c>
    </row>
    <row r="39" spans="1:4" x14ac:dyDescent="0.3">
      <c r="A39" s="301" t="s">
        <v>196</v>
      </c>
      <c r="B39" s="301" t="s">
        <v>247</v>
      </c>
      <c r="C39" s="306">
        <v>38</v>
      </c>
      <c r="D39" s="307">
        <v>2</v>
      </c>
    </row>
    <row r="40" spans="1:4" x14ac:dyDescent="0.3">
      <c r="A40" s="301" t="s">
        <v>48</v>
      </c>
      <c r="B40" s="301" t="s">
        <v>248</v>
      </c>
      <c r="C40" s="306">
        <v>39</v>
      </c>
      <c r="D40" s="307">
        <v>2</v>
      </c>
    </row>
    <row r="41" spans="1:4" x14ac:dyDescent="0.3">
      <c r="A41" s="301" t="s">
        <v>37</v>
      </c>
      <c r="B41" s="301" t="s">
        <v>249</v>
      </c>
      <c r="C41" s="306">
        <v>40</v>
      </c>
      <c r="D41" s="307">
        <v>2</v>
      </c>
    </row>
    <row r="42" spans="1:4" x14ac:dyDescent="0.3">
      <c r="A42" s="301" t="s">
        <v>53</v>
      </c>
      <c r="B42" s="301" t="s">
        <v>250</v>
      </c>
      <c r="C42" s="306">
        <v>41</v>
      </c>
      <c r="D42" s="307">
        <v>2</v>
      </c>
    </row>
    <row r="43" spans="1:4" x14ac:dyDescent="0.3">
      <c r="A43" s="301" t="s">
        <v>56</v>
      </c>
      <c r="B43" s="301" t="s">
        <v>251</v>
      </c>
      <c r="C43" s="306">
        <v>42</v>
      </c>
      <c r="D43" s="307">
        <v>2</v>
      </c>
    </row>
    <row r="44" spans="1:4" x14ac:dyDescent="0.3">
      <c r="A44" s="301" t="s">
        <v>31</v>
      </c>
      <c r="B44" s="301" t="s">
        <v>252</v>
      </c>
      <c r="C44" s="306">
        <v>43</v>
      </c>
      <c r="D44" s="307">
        <v>2</v>
      </c>
    </row>
    <row r="45" spans="1:4" x14ac:dyDescent="0.3">
      <c r="A45" s="301" t="s">
        <v>24</v>
      </c>
      <c r="B45" s="301" t="s">
        <v>253</v>
      </c>
      <c r="C45" s="306">
        <v>44</v>
      </c>
      <c r="D45" s="307">
        <v>2</v>
      </c>
    </row>
    <row r="46" spans="1:4" x14ac:dyDescent="0.3">
      <c r="A46" s="301" t="s">
        <v>49</v>
      </c>
      <c r="B46" s="301" t="s">
        <v>254</v>
      </c>
      <c r="C46" s="306">
        <v>45</v>
      </c>
      <c r="D46" s="307">
        <v>2</v>
      </c>
    </row>
    <row r="47" spans="1:4" x14ac:dyDescent="0.3">
      <c r="A47" s="73" t="s">
        <v>84</v>
      </c>
      <c r="B47" s="301" t="s">
        <v>84</v>
      </c>
      <c r="C47" s="306">
        <v>46</v>
      </c>
      <c r="D47" s="307">
        <v>1</v>
      </c>
    </row>
    <row r="48" spans="1:4" x14ac:dyDescent="0.3">
      <c r="A48" s="73" t="s">
        <v>78</v>
      </c>
      <c r="B48" s="301" t="s">
        <v>78</v>
      </c>
      <c r="C48" s="306">
        <v>47</v>
      </c>
      <c r="D48" s="307">
        <v>1</v>
      </c>
    </row>
    <row r="49" spans="1:4" x14ac:dyDescent="0.3">
      <c r="A49" s="73" t="s">
        <v>90</v>
      </c>
      <c r="B49" s="301" t="s">
        <v>90</v>
      </c>
      <c r="C49" s="306">
        <v>48</v>
      </c>
      <c r="D49" s="307">
        <v>1</v>
      </c>
    </row>
    <row r="50" spans="1:4" x14ac:dyDescent="0.3">
      <c r="A50" s="73" t="s">
        <v>207</v>
      </c>
      <c r="B50" s="301" t="s">
        <v>207</v>
      </c>
      <c r="C50" s="306">
        <v>49</v>
      </c>
      <c r="D50" s="307">
        <v>1</v>
      </c>
    </row>
    <row r="51" spans="1:4" x14ac:dyDescent="0.3">
      <c r="A51" s="73" t="s">
        <v>204</v>
      </c>
      <c r="B51" s="301" t="s">
        <v>204</v>
      </c>
      <c r="C51" s="306">
        <v>50</v>
      </c>
      <c r="D51" s="307">
        <v>1</v>
      </c>
    </row>
    <row r="52" spans="1:4" x14ac:dyDescent="0.3">
      <c r="A52" s="73" t="s">
        <v>205</v>
      </c>
      <c r="B52" s="301" t="s">
        <v>205</v>
      </c>
      <c r="C52" s="306">
        <v>51</v>
      </c>
      <c r="D52" s="307">
        <v>1</v>
      </c>
    </row>
    <row r="53" spans="1:4" x14ac:dyDescent="0.3">
      <c r="A53" s="73" t="s">
        <v>206</v>
      </c>
      <c r="B53" s="301" t="s">
        <v>206</v>
      </c>
      <c r="C53" s="306">
        <v>52</v>
      </c>
      <c r="D53" s="307">
        <v>1</v>
      </c>
    </row>
    <row r="54" spans="1:4" x14ac:dyDescent="0.3">
      <c r="A54" s="73" t="s">
        <v>83</v>
      </c>
      <c r="B54" s="301" t="s">
        <v>83</v>
      </c>
      <c r="C54" s="306">
        <v>53</v>
      </c>
      <c r="D54" s="307">
        <v>1</v>
      </c>
    </row>
    <row r="55" spans="1:4" x14ac:dyDescent="0.3">
      <c r="A55" s="73" t="s">
        <v>209</v>
      </c>
      <c r="B55" s="301" t="s">
        <v>209</v>
      </c>
      <c r="C55" s="306">
        <v>54</v>
      </c>
      <c r="D55" s="307">
        <v>1</v>
      </c>
    </row>
    <row r="56" spans="1:4" x14ac:dyDescent="0.3">
      <c r="A56" s="73" t="s">
        <v>81</v>
      </c>
      <c r="B56" s="301" t="s">
        <v>81</v>
      </c>
      <c r="C56" s="306">
        <v>55</v>
      </c>
      <c r="D56" s="307">
        <v>1</v>
      </c>
    </row>
    <row r="57" spans="1:4" x14ac:dyDescent="0.3">
      <c r="A57" s="73" t="s">
        <v>89</v>
      </c>
      <c r="B57" s="301" t="s">
        <v>89</v>
      </c>
      <c r="C57" s="306">
        <v>56</v>
      </c>
      <c r="D57" s="307">
        <v>1</v>
      </c>
    </row>
    <row r="58" spans="1:4" x14ac:dyDescent="0.3">
      <c r="A58" s="73" t="s">
        <v>85</v>
      </c>
      <c r="B58" s="301" t="s">
        <v>85</v>
      </c>
      <c r="C58" s="306">
        <v>57</v>
      </c>
      <c r="D58" s="307">
        <v>1</v>
      </c>
    </row>
    <row r="59" spans="1:4" x14ac:dyDescent="0.3">
      <c r="A59" s="73" t="s">
        <v>208</v>
      </c>
      <c r="B59" s="301" t="s">
        <v>208</v>
      </c>
      <c r="C59" s="306">
        <v>58</v>
      </c>
      <c r="D59" s="307">
        <v>1</v>
      </c>
    </row>
    <row r="60" spans="1:4" x14ac:dyDescent="0.3">
      <c r="A60" s="73" t="s">
        <v>59</v>
      </c>
      <c r="B60" s="301" t="s">
        <v>59</v>
      </c>
      <c r="C60" s="306">
        <v>59</v>
      </c>
      <c r="D60" s="307">
        <v>0</v>
      </c>
    </row>
  </sheetData>
  <sortState xmlns:xlrd2="http://schemas.microsoft.com/office/spreadsheetml/2017/richdata2" ref="A46:A58">
    <sortCondition ref="A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SUPERFICIE</vt:lpstr>
      <vt:lpstr>Feuil1</vt:lpstr>
      <vt:lpstr>RENDEMENT</vt:lpstr>
      <vt:lpstr>PRODUCTION</vt:lpstr>
      <vt:lpstr>sup_prov</vt:lpstr>
      <vt:lpstr>rend_prov</vt:lpstr>
      <vt:lpstr>prod_prov</vt:lpstr>
      <vt:lpstr>codage_BD</vt:lpstr>
    </vt:vector>
  </TitlesOfParts>
  <Company>DGPER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BAKO Dramane</dc:creator>
  <cp:lastModifiedBy>KABORE ERIC</cp:lastModifiedBy>
  <cp:lastPrinted>2015-10-29T11:45:04Z</cp:lastPrinted>
  <dcterms:created xsi:type="dcterms:W3CDTF">2011-10-18T17:01:00Z</dcterms:created>
  <dcterms:modified xsi:type="dcterms:W3CDTF">2023-01-04T01:53:42Z</dcterms:modified>
</cp:coreProperties>
</file>